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ARS\Ársel\unglingastarf\Tían\Bjarni\rekstur\haust 2019\"/>
    </mc:Choice>
  </mc:AlternateContent>
  <xr:revisionPtr revIDLastSave="0" documentId="8_{2A2D34BF-12D5-4CC1-A884-C0AB74A5E7EE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NIðurstaða" sheetId="3" r:id="rId1"/>
    <sheet name="Reiknigar" sheetId="1" r:id="rId2"/>
    <sheet name="Yfirvinna" sheetId="2" r:id="rId3"/>
    <sheet name="Launtafla f. yfirvinnu" sheetId="5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0" i="1" l="1"/>
  <c r="F11" i="2"/>
  <c r="G11" i="2"/>
  <c r="H11" i="2"/>
  <c r="I11" i="2"/>
  <c r="J11" i="2"/>
  <c r="K11" i="2"/>
  <c r="L11" i="2"/>
  <c r="M11" i="2"/>
  <c r="N11" i="2"/>
  <c r="O11" i="2"/>
  <c r="P11" i="2"/>
  <c r="Q11" i="2"/>
  <c r="C13" i="3" l="1"/>
  <c r="M9" i="1"/>
  <c r="C12" i="3" s="1"/>
  <c r="E4" i="2"/>
  <c r="E5" i="2"/>
  <c r="E10" i="2"/>
  <c r="E9" i="2"/>
  <c r="E8" i="2"/>
  <c r="E7" i="2"/>
  <c r="E6" i="2"/>
  <c r="R10" i="2"/>
  <c r="R9" i="2"/>
  <c r="R8" i="2"/>
  <c r="R7" i="2"/>
  <c r="R6" i="2"/>
  <c r="R5" i="2"/>
  <c r="R4" i="2"/>
  <c r="J12" i="2" l="1"/>
  <c r="J13" i="2" s="1"/>
  <c r="J14" i="2" s="1"/>
  <c r="G12" i="2"/>
  <c r="G13" i="2" s="1"/>
  <c r="H12" i="2"/>
  <c r="H13" i="2" s="1"/>
  <c r="H14" i="2" s="1"/>
  <c r="L12" i="2"/>
  <c r="L13" i="2" s="1"/>
  <c r="L14" i="2" s="1"/>
  <c r="P12" i="2"/>
  <c r="P13" i="2" s="1"/>
  <c r="P14" i="2" s="1"/>
  <c r="M12" i="2"/>
  <c r="M13" i="2" s="1"/>
  <c r="M14" i="2" s="1"/>
  <c r="Q12" i="2"/>
  <c r="F12" i="2"/>
  <c r="O12" i="2"/>
  <c r="O13" i="2" s="1"/>
  <c r="O14" i="2" s="1"/>
  <c r="I12" i="2"/>
  <c r="I13" i="2" s="1"/>
  <c r="I14" i="2" s="1"/>
  <c r="N12" i="2"/>
  <c r="N13" i="2" s="1"/>
  <c r="N14" i="2" s="1"/>
  <c r="K12" i="2"/>
  <c r="K13" i="2" s="1"/>
  <c r="K14" i="2" s="1"/>
  <c r="R11" i="2"/>
  <c r="Q13" i="2"/>
  <c r="Q14" i="2" s="1"/>
  <c r="F13" i="2" l="1"/>
  <c r="R13" i="2" s="1"/>
  <c r="G14" i="2"/>
  <c r="R12" i="2"/>
  <c r="C18" i="2" s="1"/>
  <c r="F14" i="2" l="1"/>
  <c r="R14" i="2" s="1"/>
  <c r="C19" i="2"/>
  <c r="C20" i="2" s="1"/>
  <c r="C14" i="3" s="1"/>
  <c r="C5" i="3" l="1"/>
  <c r="C15" i="3" l="1"/>
  <c r="D4" i="3" l="1"/>
  <c r="E4" i="3" s="1"/>
  <c r="E5" i="3" s="1"/>
  <c r="D5" i="3" l="1"/>
  <c r="C18" i="3" s="1"/>
</calcChain>
</file>

<file path=xl/sharedStrings.xml><?xml version="1.0" encoding="utf-8"?>
<sst xmlns="http://schemas.openxmlformats.org/spreadsheetml/2006/main" count="66" uniqueCount="56">
  <si>
    <t xml:space="preserve"> </t>
  </si>
  <si>
    <t xml:space="preserve">Úthlutun </t>
  </si>
  <si>
    <t>Staða</t>
  </si>
  <si>
    <t>Eftir</t>
  </si>
  <si>
    <t>Yfirvinna</t>
  </si>
  <si>
    <t>Upphæð</t>
  </si>
  <si>
    <t>Gjöld alls</t>
  </si>
  <si>
    <t>I3040 - Fallinn kostnaður</t>
  </si>
  <si>
    <t>Samtals</t>
  </si>
  <si>
    <t>Rekstur alls</t>
  </si>
  <si>
    <t>Staða +/-</t>
  </si>
  <si>
    <t>Raunstaða</t>
  </si>
  <si>
    <t>Fjöldi Tíma</t>
  </si>
  <si>
    <t>Starfsmaður</t>
  </si>
  <si>
    <t>Launafl.</t>
  </si>
  <si>
    <t>Þrep</t>
  </si>
  <si>
    <t>September</t>
  </si>
  <si>
    <t>Forstöðumaður</t>
  </si>
  <si>
    <t>Aðstoðarforst.</t>
  </si>
  <si>
    <t>Starfsmaður 3</t>
  </si>
  <si>
    <t>Starfsmaður 4</t>
  </si>
  <si>
    <t>Fjöldi tíma</t>
  </si>
  <si>
    <t>Yfirvinna Raunstaða</t>
  </si>
  <si>
    <t>Launatengdgjöld</t>
  </si>
  <si>
    <t>Samtals laun</t>
  </si>
  <si>
    <t>Styrkur</t>
  </si>
  <si>
    <t>Fræðsla</t>
  </si>
  <si>
    <t>Annar rekstrarkostnaður</t>
  </si>
  <si>
    <t>Tímakaup í yfirvinnu</t>
  </si>
  <si>
    <t>þrep</t>
  </si>
  <si>
    <t>Samþ</t>
  </si>
  <si>
    <t>*</t>
  </si>
  <si>
    <t>Dags. Reikn.</t>
  </si>
  <si>
    <t>Tegund Innkaupa</t>
  </si>
  <si>
    <t>Fyrirtæki</t>
  </si>
  <si>
    <t>Hvað verslað er</t>
  </si>
  <si>
    <t>Kr.</t>
  </si>
  <si>
    <t>Beiðni nr. / IK</t>
  </si>
  <si>
    <t>Hver verslar</t>
  </si>
  <si>
    <t>Annar Rekstur</t>
  </si>
  <si>
    <t>Janúar</t>
  </si>
  <si>
    <t>Febrúar</t>
  </si>
  <si>
    <t>Mars</t>
  </si>
  <si>
    <t>Apríl</t>
  </si>
  <si>
    <t xml:space="preserve">Maí </t>
  </si>
  <si>
    <t>Júní</t>
  </si>
  <si>
    <t>Júlí</t>
  </si>
  <si>
    <t>Ágúst</t>
  </si>
  <si>
    <t>Október</t>
  </si>
  <si>
    <t>Nóvember</t>
  </si>
  <si>
    <t>Desember</t>
  </si>
  <si>
    <t>Starfsmaður 1</t>
  </si>
  <si>
    <t>Starfsmaður 2</t>
  </si>
  <si>
    <t>Starfsmaður 5</t>
  </si>
  <si>
    <t>I3040 - Úthlutun</t>
  </si>
  <si>
    <t>Rekstur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</si>
</sst>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r.&quot;_-;\-* #,##0.00\ &quot;kr.&quot;_-;_-* &quot;-&quot;??\ &quot;kr.&quot;_-;_-@_-"/>
    <numFmt numFmtId="165" formatCode="#,##0_ ;[Red]\-#,##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1"/>
      <color indexed="8"/>
      <name val="Times New Roman"/>
      <family val="2"/>
    </font>
    <font>
      <sz val="10"/>
      <color indexed="12"/>
      <name val="Arial"/>
      <family val="2"/>
    </font>
    <font>
      <sz val="10"/>
      <name val="Calibri Bold"/>
      <family val="2"/>
    </font>
    <font>
      <sz val="10"/>
      <name val="Calibri"/>
      <family val="2"/>
    </font>
    <font>
      <b/>
      <sz val="14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3">
    <xf numFmtId="0" fontId="0" fillId="0" borderId="0" xfId="0"/>
    <xf numFmtId="0" fontId="0" fillId="2" borderId="0" xfId="0" applyFill="1"/>
    <xf numFmtId="0" fontId="3" fillId="3" borderId="1" xfId="0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0" fontId="0" fillId="2" borderId="0" xfId="0" applyFill="1" applyBorder="1"/>
    <xf numFmtId="3" fontId="4" fillId="2" borderId="7" xfId="0" applyNumberFormat="1" applyFont="1" applyFill="1" applyBorder="1"/>
    <xf numFmtId="3" fontId="0" fillId="2" borderId="8" xfId="0" applyNumberFormat="1" applyFill="1" applyBorder="1"/>
    <xf numFmtId="3" fontId="4" fillId="2" borderId="0" xfId="0" applyNumberFormat="1" applyFont="1" applyFill="1" applyBorder="1"/>
    <xf numFmtId="3" fontId="3" fillId="2" borderId="0" xfId="0" applyNumberFormat="1" applyFont="1" applyFill="1" applyBorder="1"/>
    <xf numFmtId="3" fontId="3" fillId="2" borderId="9" xfId="0" applyNumberFormat="1" applyFont="1" applyFill="1" applyBorder="1"/>
    <xf numFmtId="0" fontId="3" fillId="2" borderId="0" xfId="0" applyFont="1" applyFill="1" applyBorder="1" applyAlignment="1">
      <alignment horizontal="center"/>
    </xf>
    <xf numFmtId="0" fontId="4" fillId="2" borderId="12" xfId="0" applyFont="1" applyFill="1" applyBorder="1"/>
    <xf numFmtId="3" fontId="0" fillId="2" borderId="0" xfId="0" applyNumberFormat="1" applyFill="1" applyBorder="1"/>
    <xf numFmtId="0" fontId="5" fillId="2" borderId="0" xfId="0" applyFont="1" applyFill="1" applyBorder="1"/>
    <xf numFmtId="0" fontId="3" fillId="2" borderId="1" xfId="0" applyFont="1" applyFill="1" applyBorder="1"/>
    <xf numFmtId="3" fontId="3" fillId="2" borderId="2" xfId="0" applyNumberFormat="1" applyFont="1" applyFill="1" applyBorder="1"/>
    <xf numFmtId="0" fontId="4" fillId="2" borderId="0" xfId="0" applyFont="1" applyFill="1" applyBorder="1"/>
    <xf numFmtId="16" fontId="4" fillId="2" borderId="0" xfId="0" applyNumberFormat="1" applyFont="1" applyFill="1" applyBorder="1"/>
    <xf numFmtId="0" fontId="0" fillId="2" borderId="19" xfId="0" applyFill="1" applyBorder="1"/>
    <xf numFmtId="0" fontId="4" fillId="2" borderId="19" xfId="0" applyFont="1" applyFill="1" applyBorder="1"/>
    <xf numFmtId="0" fontId="3" fillId="2" borderId="19" xfId="0" applyFont="1" applyFill="1" applyBorder="1"/>
    <xf numFmtId="0" fontId="0" fillId="2" borderId="9" xfId="0" applyFill="1" applyBorder="1"/>
    <xf numFmtId="0" fontId="3" fillId="3" borderId="1" xfId="0" applyFont="1" applyFill="1" applyBorder="1" applyAlignment="1">
      <alignment horizontal="left"/>
    </xf>
    <xf numFmtId="0" fontId="3" fillId="3" borderId="22" xfId="0" applyFont="1" applyFill="1" applyBorder="1" applyAlignment="1">
      <alignment horizontal="center"/>
    </xf>
    <xf numFmtId="3" fontId="3" fillId="2" borderId="24" xfId="0" applyNumberFormat="1" applyFont="1" applyFill="1" applyBorder="1"/>
    <xf numFmtId="0" fontId="6" fillId="2" borderId="0" xfId="0" applyFont="1" applyFill="1" applyBorder="1"/>
    <xf numFmtId="3" fontId="3" fillId="2" borderId="22" xfId="0" applyNumberFormat="1" applyFont="1" applyFill="1" applyBorder="1"/>
    <xf numFmtId="0" fontId="3" fillId="2" borderId="20" xfId="0" applyFont="1" applyFill="1" applyBorder="1"/>
    <xf numFmtId="3" fontId="0" fillId="2" borderId="0" xfId="0" applyNumberFormat="1" applyFill="1"/>
    <xf numFmtId="0" fontId="3" fillId="2" borderId="0" xfId="0" applyFont="1" applyFill="1"/>
    <xf numFmtId="3" fontId="7" fillId="2" borderId="22" xfId="0" applyNumberFormat="1" applyFont="1" applyFill="1" applyBorder="1"/>
    <xf numFmtId="0" fontId="4" fillId="2" borderId="0" xfId="0" applyFont="1" applyFill="1"/>
    <xf numFmtId="3" fontId="7" fillId="2" borderId="0" xfId="0" applyNumberFormat="1" applyFont="1" applyFill="1" applyBorder="1"/>
    <xf numFmtId="14" fontId="3" fillId="2" borderId="0" xfId="0" applyNumberFormat="1" applyFont="1" applyFill="1"/>
    <xf numFmtId="0" fontId="0" fillId="2" borderId="0" xfId="0" applyFill="1" applyProtection="1"/>
    <xf numFmtId="0" fontId="4" fillId="3" borderId="2" xfId="0" applyFont="1" applyFill="1" applyBorder="1" applyProtection="1"/>
    <xf numFmtId="0" fontId="4" fillId="2" borderId="0" xfId="0" applyFont="1" applyFill="1" applyBorder="1" applyProtection="1"/>
    <xf numFmtId="0" fontId="3" fillId="3" borderId="1" xfId="0" applyFont="1" applyFill="1" applyBorder="1" applyProtection="1"/>
    <xf numFmtId="0" fontId="3" fillId="3" borderId="5" xfId="0" applyFont="1" applyFill="1" applyBorder="1" applyProtection="1"/>
    <xf numFmtId="0" fontId="3" fillId="3" borderId="20" xfId="0" applyFont="1" applyFill="1" applyBorder="1" applyAlignment="1" applyProtection="1">
      <alignment horizontal="center"/>
    </xf>
    <xf numFmtId="0" fontId="3" fillId="3" borderId="21" xfId="0" applyFont="1" applyFill="1" applyBorder="1" applyAlignment="1" applyProtection="1">
      <alignment horizontal="center"/>
    </xf>
    <xf numFmtId="0" fontId="3" fillId="3" borderId="22" xfId="0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4" fillId="5" borderId="7" xfId="0" applyFont="1" applyFill="1" applyBorder="1" applyProtection="1">
      <protection locked="0"/>
    </xf>
    <xf numFmtId="0" fontId="0" fillId="5" borderId="26" xfId="0" applyFill="1" applyBorder="1" applyAlignment="1" applyProtection="1">
      <alignment horizontal="center"/>
      <protection locked="0"/>
    </xf>
    <xf numFmtId="0" fontId="0" fillId="5" borderId="23" xfId="0" applyFill="1" applyBorder="1" applyAlignment="1" applyProtection="1">
      <alignment horizontal="center"/>
      <protection locked="0"/>
    </xf>
    <xf numFmtId="0" fontId="0" fillId="5" borderId="27" xfId="0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horizontal="center"/>
    </xf>
    <xf numFmtId="0" fontId="4" fillId="5" borderId="12" xfId="0" applyFont="1" applyFill="1" applyBorder="1" applyProtection="1">
      <protection locked="0"/>
    </xf>
    <xf numFmtId="0" fontId="0" fillId="2" borderId="13" xfId="0" applyFill="1" applyBorder="1" applyProtection="1"/>
    <xf numFmtId="0" fontId="0" fillId="5" borderId="28" xfId="0" applyFill="1" applyBorder="1" applyAlignment="1" applyProtection="1">
      <alignment horizontal="center"/>
      <protection locked="0"/>
    </xf>
    <xf numFmtId="0" fontId="0" fillId="5" borderId="29" xfId="0" applyFill="1" applyBorder="1" applyAlignment="1" applyProtection="1">
      <alignment horizontal="center"/>
      <protection locked="0"/>
    </xf>
    <xf numFmtId="0" fontId="0" fillId="5" borderId="30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</xf>
    <xf numFmtId="0" fontId="4" fillId="5" borderId="18" xfId="0" applyFont="1" applyFill="1" applyBorder="1" applyProtection="1">
      <protection locked="0"/>
    </xf>
    <xf numFmtId="0" fontId="0" fillId="5" borderId="31" xfId="0" applyFill="1" applyBorder="1" applyAlignment="1" applyProtection="1">
      <alignment horizontal="center"/>
      <protection locked="0"/>
    </xf>
    <xf numFmtId="0" fontId="0" fillId="5" borderId="32" xfId="0" applyFill="1" applyBorder="1" applyAlignment="1" applyProtection="1">
      <alignment horizontal="center"/>
      <protection locked="0"/>
    </xf>
    <xf numFmtId="0" fontId="0" fillId="5" borderId="33" xfId="0" applyFill="1" applyBorder="1" applyAlignment="1" applyProtection="1">
      <alignment horizontal="center"/>
      <protection locked="0"/>
    </xf>
    <xf numFmtId="0" fontId="0" fillId="5" borderId="18" xfId="0" applyFill="1" applyBorder="1" applyProtection="1">
      <protection locked="0"/>
    </xf>
    <xf numFmtId="0" fontId="0" fillId="2" borderId="0" xfId="0" applyFill="1" applyBorder="1" applyAlignment="1" applyProtection="1">
      <alignment horizontal="center"/>
    </xf>
    <xf numFmtId="0" fontId="4" fillId="2" borderId="34" xfId="0" applyFont="1" applyFill="1" applyBorder="1" applyProtection="1"/>
    <xf numFmtId="0" fontId="4" fillId="2" borderId="5" xfId="0" applyFont="1" applyFill="1" applyBorder="1" applyProtection="1"/>
    <xf numFmtId="0" fontId="4" fillId="2" borderId="35" xfId="0" applyFont="1" applyFill="1" applyBorder="1" applyProtection="1"/>
    <xf numFmtId="0" fontId="0" fillId="2" borderId="0" xfId="0" applyFill="1" applyBorder="1" applyProtection="1"/>
    <xf numFmtId="0" fontId="0" fillId="2" borderId="36" xfId="0" applyFill="1" applyBorder="1" applyAlignment="1" applyProtection="1">
      <alignment horizontal="center"/>
    </xf>
    <xf numFmtId="0" fontId="4" fillId="2" borderId="12" xfId="0" applyFont="1" applyFill="1" applyBorder="1" applyProtection="1"/>
    <xf numFmtId="0" fontId="4" fillId="2" borderId="37" xfId="0" applyFont="1" applyFill="1" applyBorder="1" applyProtection="1"/>
    <xf numFmtId="0" fontId="4" fillId="2" borderId="38" xfId="0" applyFont="1" applyFill="1" applyBorder="1" applyProtection="1"/>
    <xf numFmtId="0" fontId="4" fillId="2" borderId="39" xfId="0" applyFont="1" applyFill="1" applyBorder="1" applyProtection="1"/>
    <xf numFmtId="0" fontId="0" fillId="2" borderId="39" xfId="0" applyFill="1" applyBorder="1" applyProtection="1"/>
    <xf numFmtId="0" fontId="0" fillId="2" borderId="40" xfId="0" applyFill="1" applyBorder="1" applyAlignment="1" applyProtection="1">
      <alignment horizontal="center"/>
    </xf>
    <xf numFmtId="0" fontId="3" fillId="3" borderId="6" xfId="0" applyFont="1" applyFill="1" applyBorder="1" applyProtection="1"/>
    <xf numFmtId="3" fontId="4" fillId="2" borderId="10" xfId="0" applyNumberFormat="1" applyFont="1" applyFill="1" applyBorder="1" applyProtection="1"/>
    <xf numFmtId="3" fontId="0" fillId="2" borderId="11" xfId="0" applyNumberFormat="1" applyFill="1" applyBorder="1" applyProtection="1"/>
    <xf numFmtId="3" fontId="4" fillId="2" borderId="14" xfId="0" applyNumberFormat="1" applyFont="1" applyFill="1" applyBorder="1" applyProtection="1"/>
    <xf numFmtId="3" fontId="0" fillId="2" borderId="15" xfId="0" applyNumberFormat="1" applyFill="1" applyBorder="1" applyProtection="1"/>
    <xf numFmtId="3" fontId="3" fillId="2" borderId="16" xfId="0" applyNumberFormat="1" applyFont="1" applyFill="1" applyBorder="1" applyProtection="1"/>
    <xf numFmtId="3" fontId="3" fillId="2" borderId="17" xfId="0" applyNumberFormat="1" applyFont="1" applyFill="1" applyBorder="1" applyProtection="1"/>
    <xf numFmtId="3" fontId="4" fillId="2" borderId="0" xfId="0" applyNumberFormat="1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3" fontId="0" fillId="2" borderId="0" xfId="0" applyNumberFormat="1" applyFill="1" applyBorder="1" applyProtection="1"/>
    <xf numFmtId="3" fontId="3" fillId="2" borderId="0" xfId="0" applyNumberFormat="1" applyFont="1" applyFill="1" applyBorder="1" applyProtection="1"/>
    <xf numFmtId="0" fontId="3" fillId="3" borderId="4" xfId="0" applyFont="1" applyFill="1" applyBorder="1" applyAlignment="1">
      <alignment horizontal="center" wrapText="1"/>
    </xf>
    <xf numFmtId="0" fontId="4" fillId="2" borderId="18" xfId="0" applyFont="1" applyFill="1" applyBorder="1" applyProtection="1"/>
    <xf numFmtId="0" fontId="4" fillId="2" borderId="38" xfId="0" applyFont="1" applyFill="1" applyBorder="1" applyAlignment="1" applyProtection="1">
      <alignment horizontal="center"/>
    </xf>
    <xf numFmtId="0" fontId="4" fillId="2" borderId="39" xfId="0" applyFont="1" applyFill="1" applyBorder="1" applyAlignment="1" applyProtection="1">
      <alignment horizontal="center"/>
    </xf>
    <xf numFmtId="1" fontId="8" fillId="0" borderId="0" xfId="0" applyNumberFormat="1" applyFont="1"/>
    <xf numFmtId="2" fontId="0" fillId="0" borderId="0" xfId="0" applyNumberFormat="1"/>
    <xf numFmtId="4" fontId="9" fillId="0" borderId="0" xfId="0" applyNumberFormat="1" applyFont="1"/>
    <xf numFmtId="0" fontId="0" fillId="4" borderId="0" xfId="0" applyFill="1" applyProtection="1"/>
    <xf numFmtId="0" fontId="11" fillId="2" borderId="0" xfId="0" applyFont="1" applyFill="1" applyAlignment="1" applyProtection="1">
      <alignment horizontal="center"/>
    </xf>
    <xf numFmtId="165" fontId="14" fillId="3" borderId="21" xfId="0" applyNumberFormat="1" applyFont="1" applyFill="1" applyBorder="1" applyProtection="1"/>
    <xf numFmtId="0" fontId="11" fillId="2" borderId="0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3" borderId="41" xfId="0" applyFont="1" applyFill="1" applyBorder="1" applyAlignment="1" applyProtection="1">
      <alignment horizontal="center"/>
    </xf>
    <xf numFmtId="0" fontId="1" fillId="3" borderId="21" xfId="0" applyFont="1" applyFill="1" applyBorder="1" applyAlignment="1" applyProtection="1">
      <alignment horizontal="center"/>
    </xf>
    <xf numFmtId="0" fontId="1" fillId="3" borderId="21" xfId="0" applyFont="1" applyFill="1" applyBorder="1" applyAlignment="1" applyProtection="1">
      <alignment horizontal="left"/>
    </xf>
    <xf numFmtId="0" fontId="1" fillId="3" borderId="22" xfId="0" applyFont="1" applyFill="1" applyBorder="1" applyAlignment="1" applyProtection="1">
      <alignment horizontal="center"/>
    </xf>
    <xf numFmtId="0" fontId="12" fillId="2" borderId="0" xfId="0" applyFont="1" applyFill="1" applyBorder="1" applyAlignment="1" applyProtection="1">
      <alignment horizontal="center"/>
    </xf>
    <xf numFmtId="16" fontId="15" fillId="4" borderId="42" xfId="0" applyNumberFormat="1" applyFont="1" applyFill="1" applyBorder="1" applyProtection="1">
      <protection locked="0"/>
    </xf>
    <xf numFmtId="16" fontId="2" fillId="4" borderId="26" xfId="0" applyNumberFormat="1" applyFont="1" applyFill="1" applyBorder="1" applyAlignment="1" applyProtection="1">
      <alignment horizontal="center"/>
      <protection locked="0"/>
    </xf>
    <xf numFmtId="0" fontId="15" fillId="4" borderId="26" xfId="0" applyFont="1" applyFill="1" applyBorder="1" applyProtection="1">
      <protection locked="0"/>
    </xf>
    <xf numFmtId="2" fontId="12" fillId="2" borderId="0" xfId="0" applyNumberFormat="1" applyFont="1" applyFill="1" applyBorder="1" applyProtection="1"/>
    <xf numFmtId="16" fontId="15" fillId="4" borderId="14" xfId="0" applyNumberFormat="1" applyFont="1" applyFill="1" applyBorder="1" applyProtection="1">
      <protection locked="0"/>
    </xf>
    <xf numFmtId="16" fontId="15" fillId="4" borderId="28" xfId="0" applyNumberFormat="1" applyFont="1" applyFill="1" applyBorder="1" applyProtection="1">
      <protection locked="0"/>
    </xf>
    <xf numFmtId="49" fontId="15" fillId="4" borderId="29" xfId="0" applyNumberFormat="1" applyFont="1" applyFill="1" applyBorder="1" applyProtection="1">
      <protection locked="0"/>
    </xf>
    <xf numFmtId="165" fontId="15" fillId="4" borderId="29" xfId="0" applyNumberFormat="1" applyFont="1" applyFill="1" applyBorder="1" applyProtection="1">
      <protection locked="0"/>
    </xf>
    <xf numFmtId="0" fontId="15" fillId="4" borderId="29" xfId="0" applyFont="1" applyFill="1" applyBorder="1" applyAlignment="1" applyProtection="1">
      <alignment horizontal="left"/>
      <protection locked="0"/>
    </xf>
    <xf numFmtId="0" fontId="15" fillId="4" borderId="15" xfId="0" applyFont="1" applyFill="1" applyBorder="1" applyProtection="1">
      <protection locked="0"/>
    </xf>
    <xf numFmtId="0" fontId="3" fillId="3" borderId="20" xfId="0" applyFont="1" applyFill="1" applyBorder="1" applyProtection="1"/>
    <xf numFmtId="0" fontId="3" fillId="3" borderId="22" xfId="0" applyFont="1" applyFill="1" applyBorder="1" applyProtection="1"/>
    <xf numFmtId="3" fontId="4" fillId="0" borderId="42" xfId="0" applyNumberFormat="1" applyFont="1" applyFill="1" applyBorder="1" applyProtection="1"/>
    <xf numFmtId="0" fontId="0" fillId="4" borderId="24" xfId="0" applyFill="1" applyBorder="1" applyProtection="1"/>
    <xf numFmtId="0" fontId="12" fillId="2" borderId="0" xfId="0" applyFont="1" applyFill="1" applyProtection="1"/>
    <xf numFmtId="0" fontId="15" fillId="4" borderId="14" xfId="0" applyFont="1" applyFill="1" applyBorder="1" applyProtection="1">
      <protection locked="0"/>
    </xf>
    <xf numFmtId="0" fontId="15" fillId="4" borderId="28" xfId="0" applyFont="1" applyFill="1" applyBorder="1" applyProtection="1">
      <protection locked="0"/>
    </xf>
    <xf numFmtId="0" fontId="15" fillId="4" borderId="29" xfId="0" applyFont="1" applyFill="1" applyBorder="1" applyProtection="1">
      <protection locked="0"/>
    </xf>
    <xf numFmtId="0" fontId="15" fillId="4" borderId="16" xfId="0" applyFont="1" applyFill="1" applyBorder="1" applyProtection="1">
      <protection locked="0"/>
    </xf>
    <xf numFmtId="0" fontId="15" fillId="4" borderId="43" xfId="0" applyFont="1" applyFill="1" applyBorder="1" applyProtection="1">
      <protection locked="0"/>
    </xf>
    <xf numFmtId="49" fontId="15" fillId="4" borderId="44" xfId="0" applyNumberFormat="1" applyFont="1" applyFill="1" applyBorder="1" applyProtection="1">
      <protection locked="0"/>
    </xf>
    <xf numFmtId="165" fontId="15" fillId="4" borderId="44" xfId="0" applyNumberFormat="1" applyFont="1" applyFill="1" applyBorder="1" applyProtection="1">
      <protection locked="0"/>
    </xf>
    <xf numFmtId="0" fontId="15" fillId="4" borderId="44" xfId="0" applyFont="1" applyFill="1" applyBorder="1" applyProtection="1">
      <protection locked="0"/>
    </xf>
    <xf numFmtId="0" fontId="15" fillId="4" borderId="17" xfId="0" applyFont="1" applyFill="1" applyBorder="1" applyProtection="1">
      <protection locked="0"/>
    </xf>
    <xf numFmtId="0" fontId="16" fillId="4" borderId="0" xfId="0" applyFont="1" applyFill="1" applyAlignment="1" applyProtection="1">
      <alignment horizontal="center"/>
    </xf>
    <xf numFmtId="0" fontId="4" fillId="0" borderId="16" xfId="0" applyFont="1" applyBorder="1" applyProtection="1"/>
    <xf numFmtId="0" fontId="4" fillId="2" borderId="9" xfId="0" applyFont="1" applyFill="1" applyBorder="1"/>
    <xf numFmtId="0" fontId="0" fillId="2" borderId="39" xfId="0" applyFill="1" applyBorder="1"/>
    <xf numFmtId="0" fontId="0" fillId="2" borderId="40" xfId="0" applyFill="1" applyBorder="1"/>
    <xf numFmtId="16" fontId="17" fillId="4" borderId="28" xfId="0" applyNumberFormat="1" applyFont="1" applyFill="1" applyBorder="1" applyProtection="1">
      <protection locked="0"/>
    </xf>
    <xf numFmtId="0" fontId="17" fillId="4" borderId="28" xfId="0" applyFont="1" applyFill="1" applyBorder="1" applyProtection="1">
      <protection locked="0"/>
    </xf>
    <xf numFmtId="16" fontId="18" fillId="4" borderId="28" xfId="0" applyNumberFormat="1" applyFont="1" applyFill="1" applyBorder="1" applyProtection="1">
      <protection locked="0"/>
    </xf>
    <xf numFmtId="49" fontId="15" fillId="4" borderId="29" xfId="0" applyNumberFormat="1" applyFont="1" applyFill="1" applyBorder="1" applyAlignment="1" applyProtection="1">
      <alignment horizontal="left"/>
      <protection locked="0"/>
    </xf>
    <xf numFmtId="165" fontId="18" fillId="4" borderId="29" xfId="0" applyNumberFormat="1" applyFont="1" applyFill="1" applyBorder="1" applyAlignment="1" applyProtection="1">
      <alignment horizontal="right"/>
      <protection locked="0"/>
    </xf>
    <xf numFmtId="49" fontId="0" fillId="4" borderId="29" xfId="0" applyNumberFormat="1" applyFont="1" applyFill="1" applyBorder="1" applyAlignment="1" applyProtection="1">
      <alignment horizontal="center"/>
      <protection locked="0"/>
    </xf>
    <xf numFmtId="16" fontId="15" fillId="4" borderId="28" xfId="0" applyNumberFormat="1" applyFont="1" applyFill="1" applyBorder="1" applyAlignment="1" applyProtection="1">
      <alignment horizontal="center"/>
      <protection locked="0"/>
    </xf>
    <xf numFmtId="49" fontId="1" fillId="4" borderId="29" xfId="0" applyNumberFormat="1" applyFont="1" applyFill="1" applyBorder="1" applyAlignment="1" applyProtection="1">
      <alignment horizontal="left"/>
      <protection locked="0"/>
    </xf>
    <xf numFmtId="49" fontId="15" fillId="4" borderId="29" xfId="1" applyNumberFormat="1" applyFont="1" applyFill="1" applyBorder="1" applyAlignment="1" applyProtection="1">
      <alignment horizontal="left"/>
      <protection locked="0"/>
    </xf>
    <xf numFmtId="165" fontId="1" fillId="4" borderId="29" xfId="0" applyNumberFormat="1" applyFont="1" applyFill="1" applyBorder="1" applyAlignment="1" applyProtection="1">
      <alignment horizontal="right"/>
      <protection locked="0"/>
    </xf>
    <xf numFmtId="0" fontId="1" fillId="4" borderId="29" xfId="0" applyFont="1" applyFill="1" applyBorder="1" applyAlignment="1" applyProtection="1">
      <alignment horizontal="center"/>
      <protection locked="0"/>
    </xf>
    <xf numFmtId="0" fontId="1" fillId="4" borderId="15" xfId="0" applyFont="1" applyFill="1" applyBorder="1" applyAlignment="1" applyProtection="1">
      <alignment horizontal="center"/>
      <protection locked="0"/>
    </xf>
    <xf numFmtId="16" fontId="15" fillId="4" borderId="26" xfId="0" applyNumberFormat="1" applyFont="1" applyFill="1" applyBorder="1" applyProtection="1">
      <protection locked="0"/>
    </xf>
    <xf numFmtId="49" fontId="15" fillId="4" borderId="23" xfId="0" applyNumberFormat="1" applyFont="1" applyFill="1" applyBorder="1" applyProtection="1">
      <protection locked="0"/>
    </xf>
    <xf numFmtId="165" fontId="15" fillId="4" borderId="23" xfId="0" applyNumberFormat="1" applyFont="1" applyFill="1" applyBorder="1" applyProtection="1">
      <protection locked="0"/>
    </xf>
    <xf numFmtId="0" fontId="15" fillId="4" borderId="23" xfId="0" applyFont="1" applyFill="1" applyBorder="1" applyAlignment="1" applyProtection="1">
      <alignment horizontal="left"/>
      <protection locked="0"/>
    </xf>
    <xf numFmtId="0" fontId="15" fillId="4" borderId="24" xfId="0" applyFont="1" applyFill="1" applyBorder="1" applyProtection="1">
      <protection locked="0"/>
    </xf>
    <xf numFmtId="0" fontId="0" fillId="4" borderId="29" xfId="0" applyFont="1" applyFill="1" applyBorder="1" applyAlignment="1" applyProtection="1">
      <alignment horizontal="center"/>
      <protection locked="0"/>
    </xf>
    <xf numFmtId="0" fontId="0" fillId="4" borderId="15" xfId="0" applyFont="1" applyFill="1" applyBorder="1" applyAlignment="1" applyProtection="1">
      <alignment horizontal="center"/>
      <protection locked="0"/>
    </xf>
    <xf numFmtId="16" fontId="0" fillId="4" borderId="28" xfId="0" applyNumberFormat="1" applyFont="1" applyFill="1" applyBorder="1" applyProtection="1">
      <protection locked="0"/>
    </xf>
    <xf numFmtId="3" fontId="0" fillId="6" borderId="8" xfId="0" applyNumberFormat="1" applyFill="1" applyBorder="1" applyProtection="1">
      <protection locked="0"/>
    </xf>
    <xf numFmtId="0" fontId="3" fillId="3" borderId="45" xfId="0" applyFont="1" applyFill="1" applyBorder="1" applyAlignment="1" applyProtection="1">
      <alignment horizontal="center"/>
    </xf>
    <xf numFmtId="0" fontId="19" fillId="5" borderId="18" xfId="0" applyFont="1" applyFill="1" applyBorder="1" applyProtection="1">
      <protection locked="0"/>
    </xf>
    <xf numFmtId="0" fontId="0" fillId="2" borderId="4" xfId="0" applyFill="1" applyBorder="1" applyAlignment="1" applyProtection="1">
      <alignment horizontal="center"/>
    </xf>
    <xf numFmtId="1" fontId="0" fillId="2" borderId="13" xfId="0" applyNumberFormat="1" applyFill="1" applyBorder="1" applyAlignment="1" applyProtection="1">
      <alignment horizontal="right"/>
    </xf>
    <xf numFmtId="1" fontId="0" fillId="2" borderId="10" xfId="0" applyNumberFormat="1" applyFill="1" applyBorder="1" applyAlignment="1" applyProtection="1">
      <alignment horizontal="center"/>
    </xf>
    <xf numFmtId="1" fontId="0" fillId="2" borderId="46" xfId="0" applyNumberFormat="1" applyFill="1" applyBorder="1" applyAlignment="1" applyProtection="1">
      <alignment horizontal="center"/>
    </xf>
    <xf numFmtId="1" fontId="0" fillId="2" borderId="11" xfId="0" applyNumberFormat="1" applyFill="1" applyBorder="1" applyAlignment="1" applyProtection="1">
      <alignment horizontal="center"/>
    </xf>
    <xf numFmtId="1" fontId="0" fillId="2" borderId="14" xfId="0" applyNumberFormat="1" applyFill="1" applyBorder="1" applyAlignment="1" applyProtection="1">
      <alignment horizontal="center"/>
    </xf>
    <xf numFmtId="1" fontId="0" fillId="2" borderId="29" xfId="0" applyNumberFormat="1" applyFill="1" applyBorder="1" applyAlignment="1" applyProtection="1">
      <alignment horizontal="center"/>
    </xf>
    <xf numFmtId="1" fontId="0" fillId="2" borderId="15" xfId="0" applyNumberFormat="1" applyFill="1" applyBorder="1" applyAlignment="1" applyProtection="1">
      <alignment horizontal="center"/>
    </xf>
    <xf numFmtId="1" fontId="0" fillId="2" borderId="16" xfId="0" applyNumberFormat="1" applyFill="1" applyBorder="1" applyAlignment="1" applyProtection="1">
      <alignment horizontal="center"/>
    </xf>
    <xf numFmtId="1" fontId="0" fillId="2" borderId="44" xfId="0" applyNumberFormat="1" applyFill="1" applyBorder="1" applyAlignment="1" applyProtection="1">
      <alignment horizontal="center"/>
    </xf>
    <xf numFmtId="1" fontId="0" fillId="2" borderId="17" xfId="0" applyNumberFormat="1" applyFill="1" applyBorder="1" applyAlignment="1" applyProtection="1">
      <alignment horizontal="center"/>
    </xf>
    <xf numFmtId="1" fontId="0" fillId="2" borderId="40" xfId="0" applyNumberFormat="1" applyFill="1" applyBorder="1" applyAlignment="1" applyProtection="1">
      <alignment horizontal="center"/>
    </xf>
    <xf numFmtId="0" fontId="10" fillId="3" borderId="5" xfId="0" applyFont="1" applyFill="1" applyBorder="1" applyAlignment="1" applyProtection="1">
      <alignment horizontal="center"/>
    </xf>
    <xf numFmtId="0" fontId="10" fillId="3" borderId="35" xfId="0" applyFont="1" applyFill="1" applyBorder="1" applyAlignment="1" applyProtection="1">
      <alignment horizontal="center"/>
    </xf>
    <xf numFmtId="0" fontId="10" fillId="3" borderId="36" xfId="0" applyFont="1" applyFill="1" applyBorder="1" applyAlignment="1" applyProtection="1">
      <alignment horizontal="center"/>
    </xf>
    <xf numFmtId="0" fontId="10" fillId="3" borderId="19" xfId="0" applyFont="1" applyFill="1" applyBorder="1" applyAlignment="1" applyProtection="1">
      <alignment horizontal="center"/>
    </xf>
    <xf numFmtId="0" fontId="10" fillId="3" borderId="0" xfId="0" applyFont="1" applyFill="1" applyBorder="1" applyAlignment="1" applyProtection="1">
      <alignment horizontal="center"/>
    </xf>
    <xf numFmtId="0" fontId="10" fillId="3" borderId="9" xfId="0" applyFont="1" applyFill="1" applyBorder="1" applyAlignment="1" applyProtection="1">
      <alignment horizontal="center"/>
    </xf>
    <xf numFmtId="0" fontId="10" fillId="3" borderId="38" xfId="0" applyFont="1" applyFill="1" applyBorder="1" applyAlignment="1" applyProtection="1">
      <alignment horizontal="center"/>
    </xf>
    <xf numFmtId="0" fontId="10" fillId="3" borderId="39" xfId="0" applyFont="1" applyFill="1" applyBorder="1" applyAlignment="1" applyProtection="1">
      <alignment horizontal="center"/>
    </xf>
    <xf numFmtId="0" fontId="10" fillId="3" borderId="40" xfId="0" applyFont="1" applyFill="1" applyBorder="1" applyAlignment="1" applyProtection="1">
      <alignment horizontal="center"/>
    </xf>
    <xf numFmtId="0" fontId="13" fillId="3" borderId="1" xfId="0" applyFont="1" applyFill="1" applyBorder="1" applyAlignment="1" applyProtection="1">
      <alignment horizontal="center"/>
    </xf>
    <xf numFmtId="0" fontId="13" fillId="3" borderId="4" xfId="0" applyFont="1" applyFill="1" applyBorder="1" applyAlignment="1" applyProtection="1">
      <alignment horizontal="center"/>
    </xf>
    <xf numFmtId="0" fontId="13" fillId="3" borderId="3" xfId="0" applyFont="1" applyFill="1" applyBorder="1" applyAlignment="1" applyProtection="1">
      <alignment horizontal="center"/>
    </xf>
    <xf numFmtId="0" fontId="13" fillId="3" borderId="41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3" fillId="3" borderId="3" xfId="0" applyFont="1" applyFill="1" applyBorder="1" applyAlignment="1" applyProtection="1">
      <alignment horizontal="center"/>
    </xf>
    <xf numFmtId="0" fontId="3" fillId="3" borderId="4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/>
    </xf>
  </cellXfs>
  <cellStyles count="2">
    <cellStyle name="Gjaldmiðill" xfId="1" builtinId="4"/>
    <cellStyle name="Venjulegt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#,##0_ ;[Red]\-#,##0\ "/>
      <fill>
        <patternFill patternType="solid">
          <fgColor indexed="64"/>
          <bgColor indexed="9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indexed="9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indexed="9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21" formatCode="d/mmm"/>
      <fill>
        <patternFill patternType="solid">
          <fgColor indexed="64"/>
          <bgColor indexed="9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1" formatCode="d/mmm"/>
      <fill>
        <patternFill patternType="solid">
          <fgColor indexed="64"/>
          <bgColor indexed="9"/>
        </patternFill>
      </fill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protection locked="0" hidden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C0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fla2" displayName="Tafla2" ref="B5:J85" totalsRowShown="0" headerRowDxfId="12" dataDxfId="10" headerRowBorderDxfId="11" tableBorderDxfId="9">
  <autoFilter ref="B5:J85" xr:uid="{00000000-0009-0000-0100-000001000000}"/>
  <tableColumns count="9">
    <tableColumn id="1" xr3:uid="{00000000-0010-0000-0000-000001000000}" name="Samþ" dataDxfId="8"/>
    <tableColumn id="2" xr3:uid="{00000000-0010-0000-0000-000002000000}" name="*" dataDxfId="7"/>
    <tableColumn id="3" xr3:uid="{00000000-0010-0000-0000-000003000000}" name="Dags. Reikn." dataDxfId="6"/>
    <tableColumn id="12" xr3:uid="{00000000-0010-0000-0000-00000C000000}" name="Tegund Innkaupa" dataDxfId="5"/>
    <tableColumn id="5" xr3:uid="{00000000-0010-0000-0000-000005000000}" name="Fyrirtæki" dataDxfId="4"/>
    <tableColumn id="6" xr3:uid="{00000000-0010-0000-0000-000006000000}" name="Hvað verslað er" dataDxfId="3"/>
    <tableColumn id="7" xr3:uid="{00000000-0010-0000-0000-000007000000}" name="Kr." dataDxfId="2"/>
    <tableColumn id="8" xr3:uid="{00000000-0010-0000-0000-000008000000}" name="Beiðni nr. / IK" dataDxfId="1"/>
    <tableColumn id="14" xr3:uid="{00000000-0010-0000-0000-00000E000000}" name="Hver verslar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þ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20"/>
  <sheetViews>
    <sheetView tabSelected="1" workbookViewId="0">
      <selection activeCell="D9" sqref="D9"/>
    </sheetView>
  </sheetViews>
  <sheetFormatPr defaultColWidth="9.140625" defaultRowHeight="15" x14ac:dyDescent="0.25"/>
  <cols>
    <col min="1" max="1" width="3.7109375" style="1" customWidth="1"/>
    <col min="2" max="2" width="23.42578125" style="1" bestFit="1" customWidth="1"/>
    <col min="3" max="8" width="12.85546875" style="1" customWidth="1"/>
    <col min="9" max="9" width="17.5703125" style="1" customWidth="1"/>
    <col min="10" max="10" width="15.42578125" style="1" customWidth="1"/>
    <col min="11" max="16384" width="9.140625" style="1"/>
  </cols>
  <sheetData>
    <row r="2" spans="1:18" ht="15.75" thickBot="1" x14ac:dyDescent="0.3"/>
    <row r="3" spans="1:18" ht="15.75" thickBot="1" x14ac:dyDescent="0.3">
      <c r="A3" s="1" t="s">
        <v>0</v>
      </c>
      <c r="B3" s="2" t="s">
        <v>54</v>
      </c>
      <c r="C3" s="3" t="s">
        <v>1</v>
      </c>
      <c r="D3" s="3" t="s">
        <v>2</v>
      </c>
      <c r="E3" s="3" t="s">
        <v>3</v>
      </c>
      <c r="F3" s="4"/>
      <c r="G3" s="4"/>
      <c r="H3" s="84"/>
      <c r="J3" s="5"/>
      <c r="K3" s="5"/>
      <c r="L3" s="5"/>
      <c r="M3" s="5"/>
      <c r="N3" s="5"/>
      <c r="O3" s="5"/>
      <c r="P3" s="5"/>
      <c r="Q3" s="5"/>
      <c r="R3" s="5"/>
    </row>
    <row r="4" spans="1:18" ht="15.75" thickBot="1" x14ac:dyDescent="0.3">
      <c r="B4" s="6" t="s">
        <v>25</v>
      </c>
      <c r="C4" s="150">
        <v>0</v>
      </c>
      <c r="D4" s="7">
        <f>C15</f>
        <v>0</v>
      </c>
      <c r="E4" s="7">
        <f t="shared" ref="E4" si="0">C4-D4</f>
        <v>0</v>
      </c>
      <c r="F4" s="13"/>
      <c r="G4" s="8"/>
      <c r="H4" s="10"/>
      <c r="J4" s="11"/>
      <c r="K4" s="11"/>
      <c r="L4" s="5"/>
      <c r="M4" s="5"/>
      <c r="N4" s="5"/>
      <c r="O4" s="5"/>
      <c r="P4" s="5"/>
      <c r="Q4" s="5"/>
      <c r="R4" s="5"/>
    </row>
    <row r="5" spans="1:18" ht="15.75" thickBot="1" x14ac:dyDescent="0.3">
      <c r="B5" s="15" t="s">
        <v>6</v>
      </c>
      <c r="C5" s="16">
        <f>SUM(C4:C4)</f>
        <v>0</v>
      </c>
      <c r="D5" s="16">
        <f>SUM(D4:D4)</f>
        <v>0</v>
      </c>
      <c r="E5" s="16">
        <f>SUM(E4:E4)</f>
        <v>0</v>
      </c>
      <c r="F5" s="9"/>
      <c r="G5" s="13"/>
      <c r="H5" s="10"/>
      <c r="J5" s="5"/>
      <c r="K5" s="5"/>
      <c r="L5" s="5"/>
      <c r="M5" s="17"/>
      <c r="N5" s="14"/>
      <c r="O5" s="18"/>
      <c r="P5" s="5"/>
      <c r="Q5" s="5"/>
      <c r="R5" s="5"/>
    </row>
    <row r="6" spans="1:18" x14ac:dyDescent="0.25">
      <c r="B6" s="19"/>
      <c r="C6" s="13"/>
      <c r="D6" s="13"/>
      <c r="E6" s="13"/>
      <c r="F6" s="13"/>
      <c r="G6" s="13"/>
      <c r="H6" s="10"/>
      <c r="J6" s="5"/>
      <c r="K6" s="5"/>
      <c r="L6" s="5"/>
      <c r="M6" s="17"/>
      <c r="N6" s="14"/>
      <c r="O6" s="18"/>
      <c r="P6" s="5"/>
      <c r="Q6" s="5"/>
      <c r="R6" s="5"/>
    </row>
    <row r="7" spans="1:18" x14ac:dyDescent="0.25">
      <c r="B7" s="20"/>
      <c r="C7" s="13"/>
      <c r="D7" s="13"/>
      <c r="E7" s="13"/>
      <c r="F7" s="13"/>
      <c r="G7" s="13"/>
      <c r="H7" s="10"/>
      <c r="J7" s="5"/>
      <c r="K7" s="5"/>
      <c r="L7" s="5"/>
      <c r="M7" s="17"/>
      <c r="N7" s="14"/>
      <c r="O7" s="18"/>
      <c r="P7" s="5"/>
      <c r="Q7" s="5"/>
      <c r="R7" s="5"/>
    </row>
    <row r="8" spans="1:18" x14ac:dyDescent="0.25">
      <c r="B8" s="20"/>
      <c r="C8" s="13"/>
      <c r="D8" s="13" t="s">
        <v>0</v>
      </c>
      <c r="E8" s="13"/>
      <c r="F8" s="13"/>
      <c r="G8" s="13"/>
      <c r="H8" s="10"/>
      <c r="J8" s="5"/>
      <c r="K8" s="5"/>
      <c r="L8" s="5"/>
      <c r="M8" s="17"/>
      <c r="N8" s="5"/>
      <c r="O8" s="17"/>
      <c r="P8" s="5"/>
      <c r="Q8" s="5"/>
      <c r="R8" s="5"/>
    </row>
    <row r="9" spans="1:18" x14ac:dyDescent="0.25">
      <c r="B9" s="21"/>
      <c r="C9" s="9"/>
      <c r="D9" s="9"/>
      <c r="E9" s="9"/>
      <c r="F9" s="9"/>
      <c r="G9" s="9"/>
      <c r="H9" s="10"/>
      <c r="J9" s="5"/>
      <c r="K9" s="5"/>
      <c r="L9" s="5"/>
      <c r="M9" s="17"/>
      <c r="N9" s="5"/>
      <c r="O9" s="17"/>
      <c r="P9" s="5"/>
      <c r="Q9" s="5"/>
      <c r="R9" s="5"/>
    </row>
    <row r="10" spans="1:18" ht="15.75" thickBot="1" x14ac:dyDescent="0.3">
      <c r="B10" s="19"/>
      <c r="C10" s="5"/>
      <c r="D10" s="5"/>
      <c r="E10" s="5"/>
      <c r="F10" s="5"/>
      <c r="G10" s="5"/>
      <c r="H10" s="22"/>
      <c r="J10" s="5"/>
      <c r="K10" s="5"/>
      <c r="L10" s="5"/>
      <c r="M10" s="17"/>
      <c r="N10" s="14"/>
      <c r="O10" s="17"/>
      <c r="P10" s="5"/>
      <c r="Q10" s="5"/>
      <c r="R10" s="5"/>
    </row>
    <row r="11" spans="1:18" ht="15.75" thickBot="1" x14ac:dyDescent="0.3">
      <c r="B11" s="23" t="s">
        <v>7</v>
      </c>
      <c r="C11" s="24" t="s">
        <v>8</v>
      </c>
      <c r="D11" s="5"/>
      <c r="E11" s="5"/>
      <c r="F11" s="5"/>
      <c r="G11" s="5"/>
      <c r="H11" s="127"/>
      <c r="I11" s="14"/>
      <c r="J11" s="17"/>
      <c r="K11" s="5"/>
      <c r="L11" s="5"/>
      <c r="M11" s="5"/>
    </row>
    <row r="12" spans="1:18" x14ac:dyDescent="0.25">
      <c r="B12" s="6" t="s">
        <v>26</v>
      </c>
      <c r="C12" s="25">
        <f>Reiknigar!M9</f>
        <v>0</v>
      </c>
      <c r="D12" s="5"/>
      <c r="E12" s="5"/>
      <c r="F12" s="5"/>
      <c r="G12" s="5"/>
      <c r="H12" s="127"/>
      <c r="I12" s="5"/>
      <c r="J12" s="17"/>
      <c r="K12" s="5"/>
      <c r="L12" s="5"/>
      <c r="M12" s="5"/>
    </row>
    <row r="13" spans="1:18" x14ac:dyDescent="0.25">
      <c r="B13" s="12" t="s">
        <v>27</v>
      </c>
      <c r="C13" s="25">
        <f>Reiknigar!M10</f>
        <v>0</v>
      </c>
      <c r="D13" s="5"/>
      <c r="E13" s="26"/>
      <c r="F13" s="5"/>
      <c r="G13" s="5"/>
      <c r="H13" s="127"/>
      <c r="I13" s="5"/>
      <c r="J13" s="5"/>
      <c r="K13" s="5"/>
      <c r="L13" s="5"/>
      <c r="M13" s="5"/>
    </row>
    <row r="14" spans="1:18" ht="15.75" thickBot="1" x14ac:dyDescent="0.3">
      <c r="B14" s="12" t="s">
        <v>4</v>
      </c>
      <c r="C14" s="25">
        <f>Yfirvinna!C20</f>
        <v>0</v>
      </c>
      <c r="D14" s="5"/>
      <c r="E14" s="5"/>
      <c r="F14" s="5"/>
      <c r="G14" s="5"/>
      <c r="H14" s="22"/>
      <c r="I14" s="5"/>
      <c r="J14" s="5"/>
      <c r="K14" s="5"/>
      <c r="L14" s="5"/>
      <c r="M14" s="5"/>
    </row>
    <row r="15" spans="1:18" ht="15.75" thickBot="1" x14ac:dyDescent="0.3">
      <c r="B15" s="28" t="s">
        <v>9</v>
      </c>
      <c r="C15" s="27">
        <f>SUM(C12:C14)</f>
        <v>0</v>
      </c>
      <c r="D15" s="5"/>
      <c r="E15" s="5"/>
      <c r="F15" s="17"/>
      <c r="G15" s="5"/>
      <c r="H15" s="22"/>
      <c r="I15" s="5"/>
      <c r="J15" s="5"/>
    </row>
    <row r="16" spans="1:18" x14ac:dyDescent="0.25">
      <c r="B16" s="19"/>
      <c r="C16" s="5"/>
      <c r="D16" s="5"/>
      <c r="E16" s="5"/>
      <c r="F16" s="5"/>
      <c r="G16" s="5"/>
      <c r="H16" s="22"/>
      <c r="J16" s="17"/>
      <c r="K16" s="5"/>
      <c r="L16" s="5"/>
      <c r="M16" s="5"/>
      <c r="N16" s="5"/>
      <c r="O16" s="5"/>
    </row>
    <row r="17" spans="2:15" ht="15.75" thickBot="1" x14ac:dyDescent="0.3">
      <c r="B17" s="19"/>
      <c r="C17" s="13"/>
      <c r="D17" s="5"/>
      <c r="E17" s="5"/>
      <c r="F17" s="5"/>
      <c r="G17" s="5"/>
      <c r="H17" s="22"/>
      <c r="I17" s="30"/>
      <c r="J17" s="5"/>
      <c r="K17" s="5"/>
      <c r="L17" s="5"/>
      <c r="M17" s="5"/>
      <c r="N17" s="5"/>
      <c r="O17" s="5"/>
    </row>
    <row r="18" spans="2:15" ht="15.75" thickBot="1" x14ac:dyDescent="0.3">
      <c r="B18" s="28" t="s">
        <v>10</v>
      </c>
      <c r="C18" s="31">
        <f>C5-D5</f>
        <v>0</v>
      </c>
      <c r="D18" s="128"/>
      <c r="E18" s="128"/>
      <c r="F18" s="128"/>
      <c r="G18" s="128"/>
      <c r="H18" s="129"/>
      <c r="I18" s="32"/>
      <c r="J18" s="5"/>
      <c r="K18" s="5"/>
      <c r="L18" s="5"/>
      <c r="M18" s="5"/>
      <c r="N18" s="5"/>
      <c r="O18" s="5"/>
    </row>
    <row r="19" spans="2:15" x14ac:dyDescent="0.25">
      <c r="B19" s="5"/>
      <c r="C19" s="33"/>
      <c r="I19" s="32"/>
      <c r="J19" s="5"/>
      <c r="K19" s="5"/>
      <c r="L19" s="5"/>
      <c r="M19" s="5"/>
      <c r="N19" s="5"/>
      <c r="O19" s="5"/>
    </row>
    <row r="20" spans="2:15" ht="14.45" x14ac:dyDescent="0.3">
      <c r="D20" s="29"/>
      <c r="E20" s="5"/>
      <c r="F20" s="5"/>
      <c r="G20" s="5"/>
      <c r="H20" s="29"/>
      <c r="I20" s="3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85"/>
  <sheetViews>
    <sheetView zoomScale="85" zoomScaleNormal="85" workbookViewId="0">
      <selection activeCell="B4" sqref="B4:C4"/>
    </sheetView>
  </sheetViews>
  <sheetFormatPr defaultColWidth="9.140625" defaultRowHeight="15" x14ac:dyDescent="0.25"/>
  <cols>
    <col min="1" max="1" width="3.42578125" style="91" customWidth="1"/>
    <col min="2" max="2" width="9.28515625" style="91" customWidth="1"/>
    <col min="3" max="3" width="8" style="125" bestFit="1" customWidth="1"/>
    <col min="4" max="4" width="18" style="91" bestFit="1" customWidth="1"/>
    <col min="5" max="5" width="22.140625" style="91" bestFit="1" customWidth="1"/>
    <col min="6" max="6" width="36.85546875" style="91" customWidth="1"/>
    <col min="7" max="7" width="55.85546875" style="91" customWidth="1"/>
    <col min="8" max="8" width="21" style="91" bestFit="1" customWidth="1"/>
    <col min="9" max="10" width="16.28515625" style="91" bestFit="1" customWidth="1"/>
    <col min="11" max="11" width="15" style="92" customWidth="1"/>
    <col min="12" max="12" width="21.28515625" style="91" bestFit="1" customWidth="1"/>
    <col min="13" max="13" width="10.42578125" style="91" bestFit="1" customWidth="1"/>
    <col min="14" max="16384" width="9.140625" style="91"/>
  </cols>
  <sheetData>
    <row r="1" spans="2:13" x14ac:dyDescent="0.25">
      <c r="B1" s="165" t="s">
        <v>55</v>
      </c>
      <c r="C1" s="166"/>
      <c r="D1" s="166"/>
      <c r="E1" s="166"/>
      <c r="F1" s="166"/>
      <c r="G1" s="166"/>
      <c r="H1" s="166"/>
      <c r="I1" s="166"/>
      <c r="J1" s="167"/>
    </row>
    <row r="2" spans="2:13" ht="16.5" customHeight="1" x14ac:dyDescent="0.25">
      <c r="B2" s="168"/>
      <c r="C2" s="169"/>
      <c r="D2" s="169"/>
      <c r="E2" s="169"/>
      <c r="F2" s="169"/>
      <c r="G2" s="169"/>
      <c r="H2" s="169"/>
      <c r="I2" s="169"/>
      <c r="J2" s="170"/>
    </row>
    <row r="3" spans="2:13" ht="15.75" thickBot="1" x14ac:dyDescent="0.3">
      <c r="B3" s="171"/>
      <c r="C3" s="172"/>
      <c r="D3" s="172"/>
      <c r="E3" s="172"/>
      <c r="F3" s="172"/>
      <c r="G3" s="172"/>
      <c r="H3" s="172"/>
      <c r="I3" s="172"/>
      <c r="J3" s="173"/>
    </row>
    <row r="4" spans="2:13" ht="30.75" customHeight="1" thickBot="1" x14ac:dyDescent="0.3">
      <c r="B4" s="174"/>
      <c r="C4" s="175"/>
      <c r="D4" s="174"/>
      <c r="E4" s="176"/>
      <c r="F4" s="176"/>
      <c r="G4" s="176"/>
      <c r="H4" s="176"/>
      <c r="I4" s="177"/>
      <c r="J4" s="93"/>
      <c r="K4" s="94"/>
      <c r="L4" s="64"/>
      <c r="M4" s="64"/>
    </row>
    <row r="5" spans="2:13" ht="15.75" thickBot="1" x14ac:dyDescent="0.3">
      <c r="B5" s="95" t="s">
        <v>30</v>
      </c>
      <c r="C5" s="96" t="s">
        <v>31</v>
      </c>
      <c r="D5" s="96" t="s">
        <v>32</v>
      </c>
      <c r="E5" s="96" t="s">
        <v>33</v>
      </c>
      <c r="F5" s="97" t="s">
        <v>34</v>
      </c>
      <c r="G5" s="97" t="s">
        <v>35</v>
      </c>
      <c r="H5" s="97" t="s">
        <v>36</v>
      </c>
      <c r="I5" s="98" t="s">
        <v>37</v>
      </c>
      <c r="J5" s="99" t="s">
        <v>38</v>
      </c>
      <c r="K5" s="100"/>
      <c r="L5" s="60"/>
    </row>
    <row r="6" spans="2:13" ht="15" customHeight="1" x14ac:dyDescent="0.25">
      <c r="B6" s="101"/>
      <c r="C6" s="102"/>
      <c r="D6" s="106"/>
      <c r="E6" s="103"/>
      <c r="F6" s="107"/>
      <c r="G6" s="107"/>
      <c r="H6" s="108"/>
      <c r="I6" s="109"/>
      <c r="J6" s="110"/>
      <c r="K6" s="104"/>
      <c r="L6" s="64"/>
    </row>
    <row r="7" spans="2:13" ht="15" customHeight="1" thickBot="1" x14ac:dyDescent="0.3">
      <c r="B7" s="105"/>
      <c r="C7" s="106"/>
      <c r="D7" s="106"/>
      <c r="E7" s="103"/>
      <c r="F7" s="107"/>
      <c r="G7" s="107"/>
      <c r="H7" s="108"/>
      <c r="I7" s="109"/>
      <c r="J7" s="110"/>
      <c r="K7" s="104"/>
      <c r="L7" s="64"/>
    </row>
    <row r="8" spans="2:13" ht="15" customHeight="1" thickBot="1" x14ac:dyDescent="0.3">
      <c r="B8" s="105"/>
      <c r="C8" s="106"/>
      <c r="D8" s="106"/>
      <c r="E8" s="103"/>
      <c r="F8" s="107"/>
      <c r="G8" s="107"/>
      <c r="H8" s="108"/>
      <c r="I8" s="109"/>
      <c r="J8" s="110"/>
      <c r="K8" s="104"/>
      <c r="L8" s="111" t="s">
        <v>33</v>
      </c>
      <c r="M8" s="112" t="s">
        <v>8</v>
      </c>
    </row>
    <row r="9" spans="2:13" ht="15" customHeight="1" x14ac:dyDescent="0.25">
      <c r="B9" s="105"/>
      <c r="C9" s="149"/>
      <c r="D9" s="106"/>
      <c r="E9" s="131"/>
      <c r="F9" s="135"/>
      <c r="G9" s="133"/>
      <c r="H9" s="134"/>
      <c r="I9" s="109"/>
      <c r="J9" s="110"/>
      <c r="K9" s="104"/>
      <c r="L9" s="113" t="s">
        <v>26</v>
      </c>
      <c r="M9" s="114">
        <f>+SUMIF($E$6:$E$85,L9,$H$6:$H$85)</f>
        <v>0</v>
      </c>
    </row>
    <row r="10" spans="2:13" ht="15" customHeight="1" thickBot="1" x14ac:dyDescent="0.3">
      <c r="B10" s="105"/>
      <c r="C10" s="106"/>
      <c r="D10" s="106"/>
      <c r="E10" s="103"/>
      <c r="F10" s="107"/>
      <c r="G10" s="107"/>
      <c r="H10" s="108"/>
      <c r="I10" s="109"/>
      <c r="J10" s="110"/>
      <c r="K10" s="104"/>
      <c r="L10" s="126" t="s">
        <v>39</v>
      </c>
      <c r="M10" s="114">
        <f>+SUMIF($E$6:$E$85,L10,$H$6:$H$85)</f>
        <v>0</v>
      </c>
    </row>
    <row r="11" spans="2:13" ht="15" customHeight="1" x14ac:dyDescent="0.25">
      <c r="B11" s="105"/>
      <c r="C11" s="106"/>
      <c r="D11" s="106"/>
      <c r="E11" s="103"/>
      <c r="F11" s="107"/>
      <c r="G11" s="107"/>
      <c r="H11" s="108"/>
      <c r="I11" s="109"/>
      <c r="J11" s="110"/>
      <c r="K11" s="104"/>
    </row>
    <row r="12" spans="2:13" ht="15" customHeight="1" x14ac:dyDescent="0.25">
      <c r="B12" s="105"/>
      <c r="C12" s="136"/>
      <c r="D12" s="106"/>
      <c r="E12" s="117"/>
      <c r="F12" s="137"/>
      <c r="G12" s="138"/>
      <c r="H12" s="139"/>
      <c r="I12" s="140"/>
      <c r="J12" s="141"/>
      <c r="K12" s="104"/>
    </row>
    <row r="13" spans="2:13" ht="15" customHeight="1" x14ac:dyDescent="0.25">
      <c r="B13" s="105"/>
      <c r="C13" s="136"/>
      <c r="D13" s="106"/>
      <c r="E13" s="117"/>
      <c r="F13" s="137"/>
      <c r="G13" s="138"/>
      <c r="H13" s="139"/>
      <c r="I13" s="140"/>
      <c r="J13" s="141"/>
      <c r="K13" s="104"/>
    </row>
    <row r="14" spans="2:13" ht="15" customHeight="1" x14ac:dyDescent="0.25">
      <c r="B14" s="105"/>
      <c r="C14" s="136"/>
      <c r="D14" s="106"/>
      <c r="E14" s="117"/>
      <c r="F14" s="137"/>
      <c r="G14" s="138"/>
      <c r="H14" s="139"/>
      <c r="I14" s="140"/>
      <c r="J14" s="141"/>
      <c r="K14" s="104"/>
    </row>
    <row r="15" spans="2:13" ht="15" customHeight="1" x14ac:dyDescent="0.25">
      <c r="B15" s="105"/>
      <c r="C15" s="142"/>
      <c r="D15" s="142"/>
      <c r="E15" s="103"/>
      <c r="F15" s="143"/>
      <c r="G15" s="143"/>
      <c r="H15" s="144"/>
      <c r="I15" s="145"/>
      <c r="J15" s="146"/>
      <c r="K15" s="104"/>
    </row>
    <row r="16" spans="2:13" ht="15" customHeight="1" x14ac:dyDescent="0.25">
      <c r="B16" s="105"/>
      <c r="C16" s="106"/>
      <c r="D16" s="106"/>
      <c r="E16" s="103"/>
      <c r="F16" s="107"/>
      <c r="G16" s="107"/>
      <c r="H16" s="108"/>
      <c r="I16" s="109"/>
      <c r="J16" s="110"/>
      <c r="K16" s="104"/>
    </row>
    <row r="17" spans="2:12" ht="15" customHeight="1" x14ac:dyDescent="0.25">
      <c r="B17" s="105"/>
      <c r="C17" s="149"/>
      <c r="D17" s="130"/>
      <c r="E17" s="131"/>
      <c r="F17" s="133"/>
      <c r="G17" s="133"/>
      <c r="H17" s="134"/>
      <c r="I17" s="109"/>
      <c r="J17" s="110"/>
      <c r="K17" s="104"/>
    </row>
    <row r="18" spans="2:12" ht="15" customHeight="1" x14ac:dyDescent="0.25">
      <c r="B18" s="105"/>
      <c r="C18" s="106"/>
      <c r="D18" s="106"/>
      <c r="E18" s="103"/>
      <c r="F18" s="107"/>
      <c r="G18" s="133"/>
      <c r="H18" s="108"/>
      <c r="I18" s="109"/>
      <c r="J18" s="110"/>
      <c r="K18" s="104"/>
    </row>
    <row r="19" spans="2:12" ht="15" customHeight="1" x14ac:dyDescent="0.25">
      <c r="B19" s="105"/>
      <c r="C19" s="106"/>
      <c r="D19" s="106"/>
      <c r="E19" s="103"/>
      <c r="F19" s="107"/>
      <c r="G19" s="107"/>
      <c r="H19" s="108"/>
      <c r="I19" s="109"/>
      <c r="J19" s="110"/>
      <c r="K19" s="104"/>
    </row>
    <row r="20" spans="2:12" ht="15" customHeight="1" x14ac:dyDescent="0.25">
      <c r="B20" s="105"/>
      <c r="C20" s="106"/>
      <c r="D20" s="106"/>
      <c r="E20" s="103"/>
      <c r="F20" s="107"/>
      <c r="G20" s="133"/>
      <c r="H20" s="108"/>
      <c r="I20" s="109"/>
      <c r="J20" s="110"/>
      <c r="K20" s="104"/>
    </row>
    <row r="21" spans="2:12" ht="15" customHeight="1" x14ac:dyDescent="0.25">
      <c r="B21" s="105"/>
      <c r="C21" s="132"/>
      <c r="D21" s="130"/>
      <c r="E21" s="131"/>
      <c r="F21" s="133"/>
      <c r="G21" s="133"/>
      <c r="H21" s="134"/>
      <c r="I21" s="147"/>
      <c r="J21" s="148"/>
      <c r="K21" s="104"/>
      <c r="L21" s="64"/>
    </row>
    <row r="22" spans="2:12" ht="15" customHeight="1" x14ac:dyDescent="0.25">
      <c r="B22" s="105"/>
      <c r="C22" s="106"/>
      <c r="D22" s="106"/>
      <c r="E22" s="103"/>
      <c r="F22" s="107"/>
      <c r="G22" s="133"/>
      <c r="H22" s="108"/>
      <c r="I22" s="109"/>
      <c r="J22" s="110"/>
      <c r="K22" s="104"/>
      <c r="L22" s="64"/>
    </row>
    <row r="23" spans="2:12" ht="15" customHeight="1" x14ac:dyDescent="0.25">
      <c r="B23" s="105"/>
      <c r="C23" s="106"/>
      <c r="D23" s="106"/>
      <c r="E23" s="103"/>
      <c r="F23" s="107"/>
      <c r="G23" s="107"/>
      <c r="H23" s="108"/>
      <c r="I23" s="109"/>
      <c r="J23" s="110"/>
      <c r="K23" s="104"/>
      <c r="L23" s="64"/>
    </row>
    <row r="24" spans="2:12" ht="15" customHeight="1" x14ac:dyDescent="0.25">
      <c r="B24" s="105"/>
      <c r="C24" s="106"/>
      <c r="D24" s="106"/>
      <c r="E24" s="103"/>
      <c r="F24" s="107"/>
      <c r="G24" s="107"/>
      <c r="H24" s="108"/>
      <c r="I24" s="109"/>
      <c r="J24" s="110"/>
      <c r="K24" s="104"/>
      <c r="L24" s="64"/>
    </row>
    <row r="25" spans="2:12" ht="15" customHeight="1" x14ac:dyDescent="0.3">
      <c r="B25" s="105"/>
      <c r="C25" s="106"/>
      <c r="D25" s="106"/>
      <c r="E25" s="103"/>
      <c r="F25" s="107"/>
      <c r="G25" s="107"/>
      <c r="H25" s="108"/>
      <c r="I25" s="109"/>
      <c r="J25" s="110"/>
      <c r="K25" s="104"/>
      <c r="L25" s="64"/>
    </row>
    <row r="26" spans="2:12" ht="15" customHeight="1" x14ac:dyDescent="0.25">
      <c r="B26" s="105"/>
      <c r="C26" s="106"/>
      <c r="D26" s="106"/>
      <c r="E26" s="103"/>
      <c r="F26" s="107"/>
      <c r="G26" s="107"/>
      <c r="H26" s="108"/>
      <c r="I26" s="109"/>
      <c r="J26" s="110"/>
      <c r="K26" s="104"/>
      <c r="L26" s="64"/>
    </row>
    <row r="27" spans="2:12" ht="15" customHeight="1" x14ac:dyDescent="0.25">
      <c r="B27" s="105"/>
      <c r="C27" s="106"/>
      <c r="D27" s="106"/>
      <c r="E27" s="103"/>
      <c r="F27" s="107"/>
      <c r="G27" s="107"/>
      <c r="H27" s="108"/>
      <c r="I27" s="109"/>
      <c r="J27" s="110"/>
      <c r="K27" s="104"/>
      <c r="L27" s="64"/>
    </row>
    <row r="28" spans="2:12" ht="15" customHeight="1" x14ac:dyDescent="0.25">
      <c r="B28" s="105"/>
      <c r="C28" s="106"/>
      <c r="D28" s="106"/>
      <c r="E28" s="103"/>
      <c r="F28" s="107"/>
      <c r="G28" s="107"/>
      <c r="H28" s="108"/>
      <c r="I28" s="109"/>
      <c r="J28" s="110"/>
      <c r="K28" s="104"/>
      <c r="L28" s="64"/>
    </row>
    <row r="29" spans="2:12" ht="15" customHeight="1" x14ac:dyDescent="0.25">
      <c r="B29" s="105"/>
      <c r="C29" s="106"/>
      <c r="D29" s="106"/>
      <c r="E29" s="103"/>
      <c r="F29" s="107"/>
      <c r="G29" s="107"/>
      <c r="H29" s="108"/>
      <c r="I29" s="109"/>
      <c r="J29" s="110"/>
      <c r="K29" s="104"/>
      <c r="L29" s="64"/>
    </row>
    <row r="30" spans="2:12" ht="15" customHeight="1" x14ac:dyDescent="0.25">
      <c r="B30" s="105"/>
      <c r="C30" s="106"/>
      <c r="D30" s="106"/>
      <c r="E30" s="103"/>
      <c r="F30" s="107"/>
      <c r="G30" s="107"/>
      <c r="H30" s="108"/>
      <c r="I30" s="109"/>
      <c r="J30" s="110"/>
      <c r="K30" s="104"/>
      <c r="L30" s="64"/>
    </row>
    <row r="31" spans="2:12" ht="15" customHeight="1" x14ac:dyDescent="0.25">
      <c r="B31" s="105"/>
      <c r="C31" s="106"/>
      <c r="D31" s="106"/>
      <c r="E31" s="103"/>
      <c r="F31" s="107"/>
      <c r="G31" s="107"/>
      <c r="H31" s="108"/>
      <c r="I31" s="109"/>
      <c r="J31" s="110"/>
      <c r="K31" s="104"/>
      <c r="L31" s="64"/>
    </row>
    <row r="32" spans="2:12" ht="15" customHeight="1" x14ac:dyDescent="0.25">
      <c r="B32" s="105"/>
      <c r="C32" s="106"/>
      <c r="D32" s="106"/>
      <c r="E32" s="103"/>
      <c r="F32" s="107"/>
      <c r="G32" s="107"/>
      <c r="H32" s="108"/>
      <c r="I32" s="109"/>
      <c r="J32" s="110"/>
      <c r="K32" s="104"/>
      <c r="L32" s="64"/>
    </row>
    <row r="33" spans="2:12" ht="15" customHeight="1" x14ac:dyDescent="0.25">
      <c r="B33" s="105"/>
      <c r="C33" s="106"/>
      <c r="D33" s="106"/>
      <c r="E33" s="103"/>
      <c r="F33" s="107"/>
      <c r="G33" s="107"/>
      <c r="H33" s="108"/>
      <c r="I33" s="109"/>
      <c r="J33" s="110"/>
      <c r="K33" s="104"/>
      <c r="L33" s="64"/>
    </row>
    <row r="34" spans="2:12" ht="15" customHeight="1" x14ac:dyDescent="0.25">
      <c r="B34" s="105"/>
      <c r="C34" s="106"/>
      <c r="D34" s="106"/>
      <c r="E34" s="103"/>
      <c r="F34" s="107"/>
      <c r="G34" s="107"/>
      <c r="H34" s="108"/>
      <c r="I34" s="109"/>
      <c r="J34" s="110"/>
      <c r="K34" s="104"/>
      <c r="L34" s="64"/>
    </row>
    <row r="35" spans="2:12" x14ac:dyDescent="0.25">
      <c r="B35" s="105"/>
      <c r="C35" s="106"/>
      <c r="D35" s="106"/>
      <c r="E35" s="103"/>
      <c r="F35" s="107"/>
      <c r="G35" s="107"/>
      <c r="H35" s="108"/>
      <c r="I35" s="109"/>
      <c r="J35" s="110"/>
      <c r="K35" s="115"/>
    </row>
    <row r="36" spans="2:12" x14ac:dyDescent="0.25">
      <c r="B36" s="105"/>
      <c r="C36" s="106"/>
      <c r="D36" s="106"/>
      <c r="E36" s="103"/>
      <c r="F36" s="107"/>
      <c r="G36" s="107"/>
      <c r="H36" s="108"/>
      <c r="I36" s="109"/>
      <c r="J36" s="110"/>
      <c r="K36" s="115"/>
    </row>
    <row r="37" spans="2:12" x14ac:dyDescent="0.25">
      <c r="B37" s="105"/>
      <c r="C37" s="106"/>
      <c r="D37" s="106"/>
      <c r="E37" s="103"/>
      <c r="F37" s="107"/>
      <c r="G37" s="107"/>
      <c r="H37" s="108"/>
      <c r="I37" s="109"/>
      <c r="J37" s="110"/>
      <c r="K37" s="115"/>
    </row>
    <row r="38" spans="2:12" x14ac:dyDescent="0.25">
      <c r="B38" s="105"/>
      <c r="C38" s="106"/>
      <c r="D38" s="106"/>
      <c r="E38" s="103"/>
      <c r="F38" s="107"/>
      <c r="G38" s="107"/>
      <c r="H38" s="108"/>
      <c r="I38" s="109"/>
      <c r="J38" s="110"/>
      <c r="K38" s="115"/>
    </row>
    <row r="39" spans="2:12" x14ac:dyDescent="0.25">
      <c r="B39" s="105"/>
      <c r="C39" s="106"/>
      <c r="D39" s="106"/>
      <c r="E39" s="103"/>
      <c r="F39" s="107"/>
      <c r="G39" s="107"/>
      <c r="H39" s="108"/>
      <c r="I39" s="109"/>
      <c r="J39" s="110"/>
      <c r="K39" s="115"/>
    </row>
    <row r="40" spans="2:12" x14ac:dyDescent="0.25">
      <c r="B40" s="105"/>
      <c r="C40" s="106"/>
      <c r="D40" s="106"/>
      <c r="E40" s="103"/>
      <c r="F40" s="107"/>
      <c r="G40" s="107"/>
      <c r="H40" s="108"/>
      <c r="I40" s="109"/>
      <c r="J40" s="110"/>
      <c r="K40" s="115"/>
    </row>
    <row r="41" spans="2:12" x14ac:dyDescent="0.25">
      <c r="B41" s="105"/>
      <c r="C41" s="106"/>
      <c r="D41" s="106"/>
      <c r="E41" s="103"/>
      <c r="F41" s="107"/>
      <c r="G41" s="107"/>
      <c r="H41" s="108"/>
      <c r="I41" s="109"/>
      <c r="J41" s="110"/>
      <c r="K41" s="115"/>
    </row>
    <row r="42" spans="2:12" x14ac:dyDescent="0.25">
      <c r="B42" s="116"/>
      <c r="C42" s="117"/>
      <c r="D42" s="117"/>
      <c r="E42" s="103"/>
      <c r="F42" s="107"/>
      <c r="G42" s="107"/>
      <c r="H42" s="108"/>
      <c r="I42" s="118"/>
      <c r="J42" s="110"/>
      <c r="K42" s="115"/>
    </row>
    <row r="43" spans="2:12" x14ac:dyDescent="0.25">
      <c r="B43" s="116"/>
      <c r="C43" s="117"/>
      <c r="D43" s="117"/>
      <c r="E43" s="103"/>
      <c r="F43" s="107"/>
      <c r="G43" s="107"/>
      <c r="H43" s="108"/>
      <c r="I43" s="118"/>
      <c r="J43" s="110"/>
      <c r="K43" s="115"/>
    </row>
    <row r="44" spans="2:12" x14ac:dyDescent="0.25">
      <c r="B44" s="116"/>
      <c r="C44" s="117"/>
      <c r="D44" s="117"/>
      <c r="E44" s="103"/>
      <c r="F44" s="107"/>
      <c r="G44" s="107"/>
      <c r="H44" s="108"/>
      <c r="I44" s="118"/>
      <c r="J44" s="110"/>
      <c r="K44" s="115"/>
    </row>
    <row r="45" spans="2:12" x14ac:dyDescent="0.25">
      <c r="B45" s="116"/>
      <c r="C45" s="117"/>
      <c r="D45" s="117"/>
      <c r="E45" s="103"/>
      <c r="F45" s="107"/>
      <c r="G45" s="107"/>
      <c r="H45" s="108"/>
      <c r="I45" s="118"/>
      <c r="J45" s="110"/>
      <c r="K45" s="115"/>
    </row>
    <row r="46" spans="2:12" x14ac:dyDescent="0.25">
      <c r="B46" s="116"/>
      <c r="C46" s="117"/>
      <c r="D46" s="117"/>
      <c r="E46" s="103"/>
      <c r="F46" s="107"/>
      <c r="G46" s="107"/>
      <c r="H46" s="108"/>
      <c r="I46" s="118"/>
      <c r="J46" s="110"/>
      <c r="K46" s="115"/>
    </row>
    <row r="47" spans="2:12" x14ac:dyDescent="0.25">
      <c r="B47" s="116"/>
      <c r="C47" s="117"/>
      <c r="D47" s="117"/>
      <c r="E47" s="103"/>
      <c r="F47" s="107"/>
      <c r="G47" s="107"/>
      <c r="H47" s="108"/>
      <c r="I47" s="118"/>
      <c r="J47" s="110"/>
      <c r="K47" s="115"/>
    </row>
    <row r="48" spans="2:12" x14ac:dyDescent="0.25">
      <c r="B48" s="116"/>
      <c r="C48" s="117"/>
      <c r="D48" s="117"/>
      <c r="E48" s="103"/>
      <c r="F48" s="107"/>
      <c r="G48" s="107"/>
      <c r="H48" s="108"/>
      <c r="I48" s="118"/>
      <c r="J48" s="110"/>
      <c r="K48" s="115"/>
    </row>
    <row r="49" spans="2:11" x14ac:dyDescent="0.25">
      <c r="B49" s="116"/>
      <c r="C49" s="117"/>
      <c r="D49" s="117"/>
      <c r="E49" s="103"/>
      <c r="F49" s="107"/>
      <c r="G49" s="107"/>
      <c r="H49" s="108"/>
      <c r="I49" s="118"/>
      <c r="J49" s="110"/>
      <c r="K49" s="115"/>
    </row>
    <row r="50" spans="2:11" x14ac:dyDescent="0.25">
      <c r="B50" s="116"/>
      <c r="C50" s="117"/>
      <c r="D50" s="117"/>
      <c r="E50" s="103"/>
      <c r="F50" s="107"/>
      <c r="G50" s="107"/>
      <c r="H50" s="108"/>
      <c r="I50" s="118"/>
      <c r="J50" s="110"/>
      <c r="K50" s="115"/>
    </row>
    <row r="51" spans="2:11" x14ac:dyDescent="0.25">
      <c r="B51" s="116"/>
      <c r="C51" s="117"/>
      <c r="D51" s="117"/>
      <c r="E51" s="103"/>
      <c r="F51" s="107"/>
      <c r="G51" s="107"/>
      <c r="H51" s="108"/>
      <c r="I51" s="118"/>
      <c r="J51" s="110"/>
      <c r="K51" s="115"/>
    </row>
    <row r="52" spans="2:11" x14ac:dyDescent="0.25">
      <c r="B52" s="116"/>
      <c r="C52" s="117"/>
      <c r="D52" s="117"/>
      <c r="E52" s="103"/>
      <c r="F52" s="107"/>
      <c r="G52" s="107"/>
      <c r="H52" s="108"/>
      <c r="I52" s="118"/>
      <c r="J52" s="110"/>
      <c r="K52" s="115"/>
    </row>
    <row r="53" spans="2:11" x14ac:dyDescent="0.25">
      <c r="B53" s="116"/>
      <c r="C53" s="117"/>
      <c r="D53" s="117"/>
      <c r="E53" s="103"/>
      <c r="F53" s="107"/>
      <c r="G53" s="107"/>
      <c r="H53" s="108"/>
      <c r="I53" s="118"/>
      <c r="J53" s="110"/>
      <c r="K53" s="115"/>
    </row>
    <row r="54" spans="2:11" x14ac:dyDescent="0.25">
      <c r="B54" s="116"/>
      <c r="C54" s="117"/>
      <c r="D54" s="117"/>
      <c r="E54" s="103"/>
      <c r="F54" s="107"/>
      <c r="G54" s="107"/>
      <c r="H54" s="108"/>
      <c r="I54" s="118"/>
      <c r="J54" s="110"/>
      <c r="K54" s="115"/>
    </row>
    <row r="55" spans="2:11" x14ac:dyDescent="0.25">
      <c r="B55" s="116"/>
      <c r="C55" s="117"/>
      <c r="D55" s="117"/>
      <c r="E55" s="103"/>
      <c r="F55" s="107"/>
      <c r="G55" s="107"/>
      <c r="H55" s="108"/>
      <c r="I55" s="118"/>
      <c r="J55" s="110"/>
      <c r="K55" s="115"/>
    </row>
    <row r="56" spans="2:11" x14ac:dyDescent="0.25">
      <c r="B56" s="116"/>
      <c r="C56" s="117"/>
      <c r="D56" s="117"/>
      <c r="E56" s="103"/>
      <c r="F56" s="107"/>
      <c r="G56" s="107"/>
      <c r="H56" s="108"/>
      <c r="I56" s="118"/>
      <c r="J56" s="110"/>
      <c r="K56" s="115"/>
    </row>
    <row r="57" spans="2:11" x14ac:dyDescent="0.25">
      <c r="B57" s="116"/>
      <c r="C57" s="117"/>
      <c r="D57" s="117"/>
      <c r="E57" s="103"/>
      <c r="F57" s="107"/>
      <c r="G57" s="107"/>
      <c r="H57" s="108"/>
      <c r="I57" s="118"/>
      <c r="J57" s="110"/>
      <c r="K57" s="115"/>
    </row>
    <row r="58" spans="2:11" x14ac:dyDescent="0.25">
      <c r="B58" s="116"/>
      <c r="C58" s="117"/>
      <c r="D58" s="117"/>
      <c r="E58" s="103"/>
      <c r="F58" s="107"/>
      <c r="G58" s="107"/>
      <c r="H58" s="108"/>
      <c r="I58" s="118"/>
      <c r="J58" s="110"/>
      <c r="K58" s="115"/>
    </row>
    <row r="59" spans="2:11" x14ac:dyDescent="0.25">
      <c r="B59" s="116"/>
      <c r="C59" s="117"/>
      <c r="D59" s="117"/>
      <c r="E59" s="103"/>
      <c r="F59" s="107"/>
      <c r="G59" s="107"/>
      <c r="H59" s="108"/>
      <c r="I59" s="118"/>
      <c r="J59" s="110"/>
      <c r="K59" s="115"/>
    </row>
    <row r="60" spans="2:11" x14ac:dyDescent="0.25">
      <c r="B60" s="116"/>
      <c r="C60" s="117"/>
      <c r="D60" s="117"/>
      <c r="E60" s="103"/>
      <c r="F60" s="107"/>
      <c r="G60" s="107"/>
      <c r="H60" s="108"/>
      <c r="I60" s="118"/>
      <c r="J60" s="110"/>
      <c r="K60" s="115"/>
    </row>
    <row r="61" spans="2:11" x14ac:dyDescent="0.25">
      <c r="B61" s="116"/>
      <c r="C61" s="117"/>
      <c r="D61" s="117"/>
      <c r="E61" s="103"/>
      <c r="F61" s="107"/>
      <c r="G61" s="107"/>
      <c r="H61" s="108"/>
      <c r="I61" s="118"/>
      <c r="J61" s="110"/>
      <c r="K61" s="115"/>
    </row>
    <row r="62" spans="2:11" x14ac:dyDescent="0.25">
      <c r="B62" s="116"/>
      <c r="C62" s="117"/>
      <c r="D62" s="117"/>
      <c r="E62" s="103"/>
      <c r="F62" s="107"/>
      <c r="G62" s="107"/>
      <c r="H62" s="108"/>
      <c r="I62" s="118"/>
      <c r="J62" s="110"/>
      <c r="K62" s="115"/>
    </row>
    <row r="63" spans="2:11" x14ac:dyDescent="0.25">
      <c r="B63" s="116"/>
      <c r="C63" s="117"/>
      <c r="D63" s="117"/>
      <c r="E63" s="103"/>
      <c r="F63" s="107"/>
      <c r="G63" s="107"/>
      <c r="H63" s="108"/>
      <c r="I63" s="118"/>
      <c r="J63" s="110"/>
      <c r="K63" s="115"/>
    </row>
    <row r="64" spans="2:11" x14ac:dyDescent="0.25">
      <c r="B64" s="116"/>
      <c r="C64" s="117"/>
      <c r="D64" s="117"/>
      <c r="E64" s="103"/>
      <c r="F64" s="107"/>
      <c r="G64" s="107"/>
      <c r="H64" s="108"/>
      <c r="I64" s="118"/>
      <c r="J64" s="110"/>
      <c r="K64" s="115"/>
    </row>
    <row r="65" spans="2:11" x14ac:dyDescent="0.25">
      <c r="B65" s="116"/>
      <c r="C65" s="117"/>
      <c r="D65" s="117"/>
      <c r="E65" s="103"/>
      <c r="F65" s="107"/>
      <c r="G65" s="107"/>
      <c r="H65" s="108"/>
      <c r="I65" s="118"/>
      <c r="J65" s="110"/>
      <c r="K65" s="115"/>
    </row>
    <row r="66" spans="2:11" x14ac:dyDescent="0.25">
      <c r="B66" s="116"/>
      <c r="C66" s="117"/>
      <c r="D66" s="117"/>
      <c r="E66" s="103"/>
      <c r="F66" s="107"/>
      <c r="G66" s="107"/>
      <c r="H66" s="108"/>
      <c r="I66" s="118"/>
      <c r="J66" s="110"/>
      <c r="K66" s="115"/>
    </row>
    <row r="67" spans="2:11" x14ac:dyDescent="0.25">
      <c r="B67" s="116"/>
      <c r="C67" s="117"/>
      <c r="D67" s="117"/>
      <c r="E67" s="103"/>
      <c r="F67" s="107"/>
      <c r="G67" s="107"/>
      <c r="H67" s="108"/>
      <c r="I67" s="118"/>
      <c r="J67" s="110"/>
      <c r="K67" s="115"/>
    </row>
    <row r="68" spans="2:11" x14ac:dyDescent="0.25">
      <c r="B68" s="116"/>
      <c r="C68" s="117"/>
      <c r="D68" s="117"/>
      <c r="E68" s="103"/>
      <c r="F68" s="107"/>
      <c r="G68" s="107"/>
      <c r="H68" s="108"/>
      <c r="I68" s="118"/>
      <c r="J68" s="110"/>
      <c r="K68" s="115"/>
    </row>
    <row r="69" spans="2:11" x14ac:dyDescent="0.25">
      <c r="B69" s="116"/>
      <c r="C69" s="117"/>
      <c r="D69" s="117"/>
      <c r="E69" s="103"/>
      <c r="F69" s="107"/>
      <c r="G69" s="107"/>
      <c r="H69" s="108"/>
      <c r="I69" s="118"/>
      <c r="J69" s="110"/>
      <c r="K69" s="115"/>
    </row>
    <row r="70" spans="2:11" x14ac:dyDescent="0.25">
      <c r="B70" s="116"/>
      <c r="C70" s="117"/>
      <c r="D70" s="117"/>
      <c r="E70" s="103"/>
      <c r="F70" s="107"/>
      <c r="G70" s="107"/>
      <c r="H70" s="108"/>
      <c r="I70" s="118"/>
      <c r="J70" s="110"/>
      <c r="K70" s="115"/>
    </row>
    <row r="71" spans="2:11" x14ac:dyDescent="0.25">
      <c r="B71" s="116"/>
      <c r="C71" s="117"/>
      <c r="D71" s="117"/>
      <c r="E71" s="103"/>
      <c r="F71" s="107"/>
      <c r="G71" s="107"/>
      <c r="H71" s="108"/>
      <c r="I71" s="118"/>
      <c r="J71" s="110"/>
      <c r="K71" s="115"/>
    </row>
    <row r="72" spans="2:11" x14ac:dyDescent="0.25">
      <c r="B72" s="116"/>
      <c r="C72" s="117"/>
      <c r="D72" s="117"/>
      <c r="E72" s="103"/>
      <c r="F72" s="107"/>
      <c r="G72" s="107"/>
      <c r="H72" s="108"/>
      <c r="I72" s="118"/>
      <c r="J72" s="110"/>
      <c r="K72" s="115"/>
    </row>
    <row r="73" spans="2:11" x14ac:dyDescent="0.25">
      <c r="B73" s="116"/>
      <c r="C73" s="117"/>
      <c r="D73" s="117"/>
      <c r="E73" s="103"/>
      <c r="F73" s="107"/>
      <c r="G73" s="107"/>
      <c r="H73" s="108"/>
      <c r="I73" s="118"/>
      <c r="J73" s="110"/>
      <c r="K73" s="115"/>
    </row>
    <row r="74" spans="2:11" x14ac:dyDescent="0.25">
      <c r="B74" s="116"/>
      <c r="C74" s="117"/>
      <c r="D74" s="117"/>
      <c r="E74" s="103"/>
      <c r="F74" s="107"/>
      <c r="G74" s="107"/>
      <c r="H74" s="108"/>
      <c r="I74" s="118"/>
      <c r="J74" s="110"/>
      <c r="K74" s="115"/>
    </row>
    <row r="75" spans="2:11" x14ac:dyDescent="0.25">
      <c r="B75" s="116"/>
      <c r="C75" s="117"/>
      <c r="D75" s="117"/>
      <c r="E75" s="103"/>
      <c r="F75" s="107"/>
      <c r="G75" s="107"/>
      <c r="H75" s="108"/>
      <c r="I75" s="118"/>
      <c r="J75" s="110"/>
      <c r="K75" s="115"/>
    </row>
    <row r="76" spans="2:11" x14ac:dyDescent="0.25">
      <c r="B76" s="116"/>
      <c r="C76" s="117"/>
      <c r="D76" s="117"/>
      <c r="E76" s="103"/>
      <c r="F76" s="107"/>
      <c r="G76" s="107"/>
      <c r="H76" s="108"/>
      <c r="I76" s="118"/>
      <c r="J76" s="110"/>
      <c r="K76" s="115"/>
    </row>
    <row r="77" spans="2:11" x14ac:dyDescent="0.25">
      <c r="B77" s="116"/>
      <c r="C77" s="117"/>
      <c r="D77" s="117"/>
      <c r="E77" s="103"/>
      <c r="F77" s="107"/>
      <c r="G77" s="107"/>
      <c r="H77" s="108"/>
      <c r="I77" s="118"/>
      <c r="J77" s="110"/>
      <c r="K77" s="115"/>
    </row>
    <row r="78" spans="2:11" x14ac:dyDescent="0.25">
      <c r="B78" s="116"/>
      <c r="C78" s="117"/>
      <c r="D78" s="117"/>
      <c r="E78" s="103"/>
      <c r="F78" s="107"/>
      <c r="G78" s="107"/>
      <c r="H78" s="108"/>
      <c r="I78" s="118"/>
      <c r="J78" s="110"/>
      <c r="K78" s="115"/>
    </row>
    <row r="79" spans="2:11" x14ac:dyDescent="0.25">
      <c r="B79" s="116"/>
      <c r="C79" s="117"/>
      <c r="D79" s="117"/>
      <c r="E79" s="103"/>
      <c r="F79" s="107"/>
      <c r="G79" s="107"/>
      <c r="H79" s="108"/>
      <c r="I79" s="118"/>
      <c r="J79" s="110"/>
      <c r="K79" s="115"/>
    </row>
    <row r="80" spans="2:11" x14ac:dyDescent="0.25">
      <c r="B80" s="116"/>
      <c r="C80" s="117"/>
      <c r="D80" s="117"/>
      <c r="E80" s="103"/>
      <c r="F80" s="107"/>
      <c r="G80" s="107"/>
      <c r="H80" s="108"/>
      <c r="I80" s="118"/>
      <c r="J80" s="110"/>
      <c r="K80" s="115"/>
    </row>
    <row r="81" spans="2:11" x14ac:dyDescent="0.25">
      <c r="B81" s="116"/>
      <c r="C81" s="117"/>
      <c r="D81" s="117"/>
      <c r="E81" s="103"/>
      <c r="F81" s="107"/>
      <c r="G81" s="107"/>
      <c r="H81" s="108"/>
      <c r="I81" s="118"/>
      <c r="J81" s="110"/>
      <c r="K81" s="115"/>
    </row>
    <row r="82" spans="2:11" x14ac:dyDescent="0.25">
      <c r="B82" s="116"/>
      <c r="C82" s="117"/>
      <c r="D82" s="117"/>
      <c r="E82" s="103"/>
      <c r="F82" s="107"/>
      <c r="G82" s="107"/>
      <c r="H82" s="108"/>
      <c r="I82" s="118"/>
      <c r="J82" s="110"/>
      <c r="K82" s="115"/>
    </row>
    <row r="83" spans="2:11" x14ac:dyDescent="0.25">
      <c r="B83" s="116"/>
      <c r="C83" s="117"/>
      <c r="D83" s="117"/>
      <c r="E83" s="103"/>
      <c r="F83" s="107"/>
      <c r="G83" s="107"/>
      <c r="H83" s="108"/>
      <c r="I83" s="118"/>
      <c r="J83" s="110"/>
      <c r="K83" s="115"/>
    </row>
    <row r="84" spans="2:11" x14ac:dyDescent="0.25">
      <c r="B84" s="116"/>
      <c r="C84" s="117"/>
      <c r="D84" s="117"/>
      <c r="E84" s="103"/>
      <c r="F84" s="107"/>
      <c r="G84" s="107"/>
      <c r="H84" s="108"/>
      <c r="I84" s="118"/>
      <c r="J84" s="110"/>
      <c r="K84" s="115"/>
    </row>
    <row r="85" spans="2:11" ht="15.75" thickBot="1" x14ac:dyDescent="0.3">
      <c r="B85" s="119"/>
      <c r="C85" s="120"/>
      <c r="D85" s="120"/>
      <c r="E85" s="103"/>
      <c r="F85" s="121"/>
      <c r="G85" s="121"/>
      <c r="H85" s="122"/>
      <c r="I85" s="123"/>
      <c r="J85" s="124"/>
      <c r="K85" s="115"/>
    </row>
  </sheetData>
  <sheetProtection password="C75E" sheet="1" objects="1" scenarios="1"/>
  <mergeCells count="3">
    <mergeCell ref="B1:J3"/>
    <mergeCell ref="B4:C4"/>
    <mergeCell ref="D4:I4"/>
  </mergeCells>
  <dataValidations count="2">
    <dataValidation type="list" allowBlank="1" showInputMessage="1" showErrorMessage="1" sqref="E8:E11 E16:E85" xr:uid="{00000000-0002-0000-0100-000000000000}">
      <formula1>$L$9:$L$10</formula1>
    </dataValidation>
    <dataValidation type="list" allowBlank="1" showInputMessage="1" showErrorMessage="1" sqref="E6:E7 E12:E15" xr:uid="{00000000-0002-0000-0100-000001000000}">
      <formula1>$L$9:$L$14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U40"/>
  <sheetViews>
    <sheetView workbookViewId="0">
      <selection activeCell="G21" sqref="G21"/>
    </sheetView>
  </sheetViews>
  <sheetFormatPr defaultColWidth="9.140625" defaultRowHeight="15" x14ac:dyDescent="0.25"/>
  <cols>
    <col min="1" max="1" width="9.140625" style="35"/>
    <col min="2" max="2" width="19.42578125" style="35" bestFit="1" customWidth="1"/>
    <col min="3" max="3" width="9" style="35" customWidth="1"/>
    <col min="4" max="4" width="6" style="35" customWidth="1"/>
    <col min="5" max="5" width="8.5703125" style="35" bestFit="1" customWidth="1"/>
    <col min="6" max="6" width="9.140625" style="35"/>
    <col min="7" max="7" width="11" style="35" bestFit="1" customWidth="1"/>
    <col min="8" max="8" width="10" style="35" bestFit="1" customWidth="1"/>
    <col min="9" max="9" width="10.28515625" style="35" bestFit="1" customWidth="1"/>
    <col min="10" max="16" width="10.28515625" style="35" customWidth="1"/>
    <col min="17" max="17" width="10.140625" style="35" bestFit="1" customWidth="1"/>
    <col min="18" max="16384" width="9.140625" style="35"/>
  </cols>
  <sheetData>
    <row r="1" spans="2:21" ht="15.75" thickBot="1" x14ac:dyDescent="0.3"/>
    <row r="2" spans="2:21" ht="15.75" thickBot="1" x14ac:dyDescent="0.3">
      <c r="B2" s="36" t="s">
        <v>11</v>
      </c>
      <c r="C2" s="37"/>
      <c r="D2" s="37"/>
      <c r="F2" s="178" t="s">
        <v>12</v>
      </c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80"/>
    </row>
    <row r="3" spans="2:21" ht="15.75" thickBot="1" x14ac:dyDescent="0.3">
      <c r="B3" s="38" t="s">
        <v>13</v>
      </c>
      <c r="C3" s="38" t="s">
        <v>14</v>
      </c>
      <c r="D3" s="38" t="s">
        <v>15</v>
      </c>
      <c r="E3" s="39" t="s">
        <v>5</v>
      </c>
      <c r="F3" s="40" t="s">
        <v>40</v>
      </c>
      <c r="G3" s="41" t="s">
        <v>41</v>
      </c>
      <c r="H3" s="41" t="s">
        <v>42</v>
      </c>
      <c r="I3" s="41" t="s">
        <v>43</v>
      </c>
      <c r="J3" s="151" t="s">
        <v>44</v>
      </c>
      <c r="K3" s="151" t="s">
        <v>45</v>
      </c>
      <c r="L3" s="151" t="s">
        <v>46</v>
      </c>
      <c r="M3" s="151" t="s">
        <v>47</v>
      </c>
      <c r="N3" s="151" t="s">
        <v>16</v>
      </c>
      <c r="O3" s="151" t="s">
        <v>48</v>
      </c>
      <c r="P3" s="151" t="s">
        <v>49</v>
      </c>
      <c r="Q3" s="42" t="s">
        <v>50</v>
      </c>
      <c r="R3" s="43" t="s">
        <v>8</v>
      </c>
    </row>
    <row r="4" spans="2:21" x14ac:dyDescent="0.25">
      <c r="B4" s="44" t="s">
        <v>17</v>
      </c>
      <c r="C4" s="44"/>
      <c r="D4" s="44"/>
      <c r="E4" s="154">
        <f>IFERROR(VLOOKUP(C4,'Launtafla f. yfirvinnu'!$B$2:$I$99,Yfirvinna!D4+1),0)</f>
        <v>0</v>
      </c>
      <c r="F4" s="45"/>
      <c r="G4" s="46"/>
      <c r="H4" s="46"/>
      <c r="I4" s="46"/>
      <c r="J4" s="47"/>
      <c r="K4" s="47"/>
      <c r="L4" s="47"/>
      <c r="M4" s="47"/>
      <c r="N4" s="47"/>
      <c r="O4" s="47"/>
      <c r="P4" s="47"/>
      <c r="Q4" s="47"/>
      <c r="R4" s="48">
        <f>SUM(F4:Q4)</f>
        <v>0</v>
      </c>
    </row>
    <row r="5" spans="2:21" x14ac:dyDescent="0.25">
      <c r="B5" s="49" t="s">
        <v>18</v>
      </c>
      <c r="C5" s="49"/>
      <c r="D5" s="49"/>
      <c r="E5" s="50">
        <f>IFERROR(VLOOKUP(C5,'Launtafla f. yfirvinnu'!$B$2:$I$99,Yfirvinna!D5+1),0)</f>
        <v>0</v>
      </c>
      <c r="F5" s="51"/>
      <c r="G5" s="52"/>
      <c r="H5" s="52"/>
      <c r="I5" s="52"/>
      <c r="J5" s="53"/>
      <c r="K5" s="53"/>
      <c r="L5" s="53"/>
      <c r="M5" s="53"/>
      <c r="N5" s="53"/>
      <c r="O5" s="53"/>
      <c r="P5" s="53"/>
      <c r="Q5" s="53"/>
      <c r="R5" s="54">
        <f t="shared" ref="R5:R10" si="0">SUM(F5:Q5)</f>
        <v>0</v>
      </c>
    </row>
    <row r="6" spans="2:21" x14ac:dyDescent="0.25">
      <c r="B6" s="49" t="s">
        <v>51</v>
      </c>
      <c r="C6" s="49"/>
      <c r="D6" s="49"/>
      <c r="E6" s="50">
        <f>IFERROR(VLOOKUP(C6,'Launtafla f. yfirvinnu'!$B$2:$I$99,Yfirvinna!D6+1),0)</f>
        <v>0</v>
      </c>
      <c r="F6" s="51"/>
      <c r="G6" s="52"/>
      <c r="H6" s="52"/>
      <c r="I6" s="52"/>
      <c r="J6" s="53"/>
      <c r="K6" s="53"/>
      <c r="L6" s="53"/>
      <c r="M6" s="53"/>
      <c r="N6" s="53"/>
      <c r="O6" s="53"/>
      <c r="P6" s="53"/>
      <c r="Q6" s="53"/>
      <c r="R6" s="54">
        <f t="shared" si="0"/>
        <v>0</v>
      </c>
    </row>
    <row r="7" spans="2:21" x14ac:dyDescent="0.25">
      <c r="B7" s="49" t="s">
        <v>52</v>
      </c>
      <c r="C7" s="49"/>
      <c r="D7" s="49"/>
      <c r="E7" s="50">
        <f>IFERROR(VLOOKUP(C7,'Launtafla f. yfirvinnu'!$B$2:$I$99,Yfirvinna!D7+1),0)</f>
        <v>0</v>
      </c>
      <c r="F7" s="51"/>
      <c r="G7" s="52"/>
      <c r="H7" s="52"/>
      <c r="I7" s="52"/>
      <c r="J7" s="53"/>
      <c r="K7" s="53"/>
      <c r="L7" s="53"/>
      <c r="M7" s="53"/>
      <c r="N7" s="53"/>
      <c r="O7" s="53"/>
      <c r="P7" s="53"/>
      <c r="Q7" s="53"/>
      <c r="R7" s="54">
        <f t="shared" si="0"/>
        <v>0</v>
      </c>
    </row>
    <row r="8" spans="2:21" x14ac:dyDescent="0.25">
      <c r="B8" s="55" t="s">
        <v>19</v>
      </c>
      <c r="C8" s="55"/>
      <c r="D8" s="55"/>
      <c r="E8" s="50">
        <f>IFERROR(VLOOKUP(C8,'Launtafla f. yfirvinnu'!$B$2:$I$99,Yfirvinna!D8+1),0)</f>
        <v>0</v>
      </c>
      <c r="F8" s="56"/>
      <c r="G8" s="57"/>
      <c r="H8" s="57"/>
      <c r="I8" s="57"/>
      <c r="J8" s="58"/>
      <c r="K8" s="58"/>
      <c r="L8" s="58"/>
      <c r="M8" s="58"/>
      <c r="N8" s="58"/>
      <c r="O8" s="58"/>
      <c r="P8" s="58"/>
      <c r="Q8" s="58"/>
      <c r="R8" s="54">
        <f t="shared" si="0"/>
        <v>0</v>
      </c>
    </row>
    <row r="9" spans="2:21" x14ac:dyDescent="0.25">
      <c r="B9" s="55" t="s">
        <v>20</v>
      </c>
      <c r="C9" s="55"/>
      <c r="D9" s="55"/>
      <c r="E9" s="50">
        <f>IFERROR(VLOOKUP(C9,'Launtafla f. yfirvinnu'!$B$2:$I$99,Yfirvinna!D9+1),0)</f>
        <v>0</v>
      </c>
      <c r="F9" s="56"/>
      <c r="G9" s="57"/>
      <c r="H9" s="57"/>
      <c r="I9" s="57"/>
      <c r="J9" s="58"/>
      <c r="K9" s="58"/>
      <c r="L9" s="58"/>
      <c r="M9" s="58"/>
      <c r="N9" s="58"/>
      <c r="O9" s="58"/>
      <c r="P9" s="58"/>
      <c r="Q9" s="58"/>
      <c r="R9" s="54">
        <f t="shared" si="0"/>
        <v>0</v>
      </c>
    </row>
    <row r="10" spans="2:21" ht="15.75" thickBot="1" x14ac:dyDescent="0.3">
      <c r="B10" s="152" t="s">
        <v>53</v>
      </c>
      <c r="C10" s="59"/>
      <c r="D10" s="59"/>
      <c r="E10" s="50">
        <f>IFERROR(VLOOKUP(C10,'Launtafla f. yfirvinnu'!$B$2:$I$99,Yfirvinna!D10+1),0)</f>
        <v>0</v>
      </c>
      <c r="F10" s="56"/>
      <c r="G10" s="57"/>
      <c r="H10" s="57"/>
      <c r="I10" s="57"/>
      <c r="J10" s="58"/>
      <c r="K10" s="58"/>
      <c r="L10" s="58"/>
      <c r="M10" s="58"/>
      <c r="N10" s="58"/>
      <c r="O10" s="58"/>
      <c r="P10" s="58"/>
      <c r="Q10" s="58"/>
      <c r="R10" s="54">
        <f t="shared" si="0"/>
        <v>0</v>
      </c>
      <c r="T10" s="60"/>
      <c r="U10" s="60"/>
    </row>
    <row r="11" spans="2:21" ht="15.75" thickBot="1" x14ac:dyDescent="0.3">
      <c r="B11" s="61" t="s">
        <v>21</v>
      </c>
      <c r="C11" s="62"/>
      <c r="D11" s="63"/>
      <c r="E11" s="64"/>
      <c r="F11" s="155">
        <f>SUM(F4:F10)</f>
        <v>0</v>
      </c>
      <c r="G11" s="156">
        <f t="shared" ref="G11:Q11" si="1">SUM(G4:G10)</f>
        <v>0</v>
      </c>
      <c r="H11" s="156">
        <f t="shared" si="1"/>
        <v>0</v>
      </c>
      <c r="I11" s="156">
        <f t="shared" si="1"/>
        <v>0</v>
      </c>
      <c r="J11" s="156">
        <f t="shared" si="1"/>
        <v>0</v>
      </c>
      <c r="K11" s="156">
        <f t="shared" si="1"/>
        <v>0</v>
      </c>
      <c r="L11" s="156">
        <f t="shared" si="1"/>
        <v>0</v>
      </c>
      <c r="M11" s="156">
        <f t="shared" si="1"/>
        <v>0</v>
      </c>
      <c r="N11" s="156">
        <f t="shared" si="1"/>
        <v>0</v>
      </c>
      <c r="O11" s="156">
        <f t="shared" si="1"/>
        <v>0</v>
      </c>
      <c r="P11" s="156">
        <f t="shared" si="1"/>
        <v>0</v>
      </c>
      <c r="Q11" s="157">
        <f t="shared" si="1"/>
        <v>0</v>
      </c>
      <c r="R11" s="65">
        <f>SUM(F11:Q11)</f>
        <v>0</v>
      </c>
      <c r="T11" s="60"/>
      <c r="U11" s="60"/>
    </row>
    <row r="12" spans="2:21" ht="15.75" thickBot="1" x14ac:dyDescent="0.3">
      <c r="B12" s="66" t="s">
        <v>4</v>
      </c>
      <c r="C12" s="181"/>
      <c r="D12" s="182"/>
      <c r="E12" s="182"/>
      <c r="F12" s="158">
        <f>SUMPRODUCT($E$4:$E$10,F4:F10)</f>
        <v>0</v>
      </c>
      <c r="G12" s="159">
        <f t="shared" ref="G12:Q12" si="2">SUMPRODUCT($E$4:$E$10,G4:G10)</f>
        <v>0</v>
      </c>
      <c r="H12" s="159">
        <f t="shared" si="2"/>
        <v>0</v>
      </c>
      <c r="I12" s="159">
        <f t="shared" si="2"/>
        <v>0</v>
      </c>
      <c r="J12" s="159">
        <f t="shared" si="2"/>
        <v>0</v>
      </c>
      <c r="K12" s="159">
        <f t="shared" si="2"/>
        <v>0</v>
      </c>
      <c r="L12" s="159">
        <f t="shared" si="2"/>
        <v>0</v>
      </c>
      <c r="M12" s="159">
        <f t="shared" si="2"/>
        <v>0</v>
      </c>
      <c r="N12" s="159">
        <f t="shared" si="2"/>
        <v>0</v>
      </c>
      <c r="O12" s="159">
        <f t="shared" si="2"/>
        <v>0</v>
      </c>
      <c r="P12" s="159">
        <f t="shared" si="2"/>
        <v>0</v>
      </c>
      <c r="Q12" s="160">
        <f t="shared" si="2"/>
        <v>0</v>
      </c>
      <c r="R12" s="153">
        <f>SUM(F12:Q12)</f>
        <v>0</v>
      </c>
      <c r="T12" s="60"/>
      <c r="U12" s="60"/>
    </row>
    <row r="13" spans="2:21" ht="15.75" thickBot="1" x14ac:dyDescent="0.3">
      <c r="B13" s="85" t="s">
        <v>23</v>
      </c>
      <c r="C13" s="86"/>
      <c r="D13" s="87"/>
      <c r="E13" s="87"/>
      <c r="F13" s="158">
        <f>F12*0.25</f>
        <v>0</v>
      </c>
      <c r="G13" s="159">
        <f>G12*0.25</f>
        <v>0</v>
      </c>
      <c r="H13" s="159">
        <f t="shared" ref="H13:Q13" si="3">H12*0.25</f>
        <v>0</v>
      </c>
      <c r="I13" s="159">
        <f t="shared" si="3"/>
        <v>0</v>
      </c>
      <c r="J13" s="159">
        <f t="shared" si="3"/>
        <v>0</v>
      </c>
      <c r="K13" s="159">
        <f t="shared" si="3"/>
        <v>0</v>
      </c>
      <c r="L13" s="159">
        <f t="shared" si="3"/>
        <v>0</v>
      </c>
      <c r="M13" s="159">
        <f t="shared" si="3"/>
        <v>0</v>
      </c>
      <c r="N13" s="159">
        <f t="shared" si="3"/>
        <v>0</v>
      </c>
      <c r="O13" s="159">
        <f t="shared" si="3"/>
        <v>0</v>
      </c>
      <c r="P13" s="159">
        <f t="shared" si="3"/>
        <v>0</v>
      </c>
      <c r="Q13" s="160">
        <f t="shared" si="3"/>
        <v>0</v>
      </c>
      <c r="R13" s="164">
        <f>SUM(F13:Q13)</f>
        <v>0</v>
      </c>
      <c r="T13" s="60"/>
      <c r="U13" s="60"/>
    </row>
    <row r="14" spans="2:21" ht="15.75" thickBot="1" x14ac:dyDescent="0.3">
      <c r="B14" s="67" t="s">
        <v>8</v>
      </c>
      <c r="C14" s="68"/>
      <c r="D14" s="69"/>
      <c r="E14" s="70"/>
      <c r="F14" s="161">
        <f>F13+F12</f>
        <v>0</v>
      </c>
      <c r="G14" s="162">
        <f>G13+G12</f>
        <v>0</v>
      </c>
      <c r="H14" s="162">
        <f t="shared" ref="H14:Q14" si="4">H13+H12</f>
        <v>0</v>
      </c>
      <c r="I14" s="162">
        <f t="shared" si="4"/>
        <v>0</v>
      </c>
      <c r="J14" s="162">
        <f t="shared" si="4"/>
        <v>0</v>
      </c>
      <c r="K14" s="162">
        <f t="shared" si="4"/>
        <v>0</v>
      </c>
      <c r="L14" s="162">
        <f t="shared" si="4"/>
        <v>0</v>
      </c>
      <c r="M14" s="162">
        <f t="shared" si="4"/>
        <v>0</v>
      </c>
      <c r="N14" s="162">
        <f t="shared" si="4"/>
        <v>0</v>
      </c>
      <c r="O14" s="162">
        <f t="shared" si="4"/>
        <v>0</v>
      </c>
      <c r="P14" s="162">
        <f t="shared" si="4"/>
        <v>0</v>
      </c>
      <c r="Q14" s="163">
        <f t="shared" si="4"/>
        <v>0</v>
      </c>
      <c r="R14" s="71">
        <f>SUM(F14:Q14)</f>
        <v>0</v>
      </c>
      <c r="T14" s="60"/>
      <c r="U14" s="60"/>
    </row>
    <row r="16" spans="2:21" ht="15.75" thickBot="1" x14ac:dyDescent="0.3"/>
    <row r="17" spans="2:19" ht="15.75" thickBot="1" x14ac:dyDescent="0.3">
      <c r="B17" s="39" t="s">
        <v>22</v>
      </c>
      <c r="C17" s="72" t="s">
        <v>5</v>
      </c>
    </row>
    <row r="18" spans="2:19" x14ac:dyDescent="0.25">
      <c r="B18" s="73" t="s">
        <v>4</v>
      </c>
      <c r="C18" s="74">
        <f>R12</f>
        <v>0</v>
      </c>
    </row>
    <row r="19" spans="2:19" x14ac:dyDescent="0.25">
      <c r="B19" s="75" t="s">
        <v>23</v>
      </c>
      <c r="C19" s="76">
        <f>C18*0.25</f>
        <v>0</v>
      </c>
    </row>
    <row r="20" spans="2:19" ht="15.75" thickBot="1" x14ac:dyDescent="0.3">
      <c r="B20" s="77" t="s">
        <v>24</v>
      </c>
      <c r="C20" s="78">
        <f>C18+C19</f>
        <v>0</v>
      </c>
    </row>
    <row r="22" spans="2:19" x14ac:dyDescent="0.25">
      <c r="B22" s="79"/>
      <c r="C22" s="79"/>
      <c r="D22" s="79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</row>
    <row r="23" spans="2:19" x14ac:dyDescent="0.25">
      <c r="B23" s="80"/>
      <c r="C23" s="80"/>
      <c r="D23" s="80"/>
      <c r="E23" s="80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64"/>
    </row>
    <row r="24" spans="2:19" x14ac:dyDescent="0.25">
      <c r="B24" s="37"/>
      <c r="C24" s="37"/>
      <c r="D24" s="37"/>
      <c r="E24" s="64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</row>
    <row r="25" spans="2:19" x14ac:dyDescent="0.25">
      <c r="B25" s="37"/>
      <c r="C25" s="37"/>
      <c r="D25" s="37"/>
      <c r="E25" s="64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</row>
    <row r="26" spans="2:19" x14ac:dyDescent="0.25">
      <c r="B26" s="37"/>
      <c r="C26" s="37"/>
      <c r="D26" s="37"/>
      <c r="E26" s="64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</row>
    <row r="27" spans="2:19" x14ac:dyDescent="0.25">
      <c r="B27" s="37"/>
      <c r="C27" s="37"/>
      <c r="D27" s="37"/>
      <c r="E27" s="64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</row>
    <row r="28" spans="2:19" x14ac:dyDescent="0.25">
      <c r="B28" s="64"/>
      <c r="C28" s="64"/>
      <c r="D28" s="64"/>
      <c r="E28" s="64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4"/>
    </row>
    <row r="29" spans="2:19" x14ac:dyDescent="0.25">
      <c r="B29" s="37"/>
      <c r="C29" s="37"/>
      <c r="D29" s="37"/>
      <c r="E29" s="64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4"/>
    </row>
    <row r="30" spans="2:19" x14ac:dyDescent="0.25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</row>
    <row r="31" spans="2:19" x14ac:dyDescent="0.25">
      <c r="B31" s="37"/>
      <c r="C31" s="37"/>
      <c r="D31" s="37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</row>
    <row r="32" spans="2:19" x14ac:dyDescent="0.25">
      <c r="B32" s="80"/>
      <c r="C32" s="80"/>
      <c r="D32" s="80"/>
      <c r="E32" s="80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</row>
    <row r="33" spans="2:19" x14ac:dyDescent="0.25">
      <c r="B33" s="79"/>
      <c r="C33" s="79"/>
      <c r="D33" s="79"/>
      <c r="E33" s="82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</row>
    <row r="34" spans="2:19" x14ac:dyDescent="0.25">
      <c r="B34" s="79"/>
      <c r="C34" s="79"/>
      <c r="D34" s="79"/>
      <c r="E34" s="82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</row>
    <row r="35" spans="2:19" x14ac:dyDescent="0.25">
      <c r="B35" s="83"/>
      <c r="C35" s="83"/>
      <c r="D35" s="83"/>
      <c r="E35" s="83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</row>
    <row r="36" spans="2:19" x14ac:dyDescent="0.25"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</row>
    <row r="37" spans="2:19" x14ac:dyDescent="0.25"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</row>
    <row r="38" spans="2:19" x14ac:dyDescent="0.25"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</row>
    <row r="39" spans="2:19" x14ac:dyDescent="0.25"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</row>
    <row r="40" spans="2:19" x14ac:dyDescent="0.25"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</row>
  </sheetData>
  <sheetProtection password="C75E" sheet="1" objects="1" scenarios="1"/>
  <mergeCells count="2">
    <mergeCell ref="F2:Q2"/>
    <mergeCell ref="C12:E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99"/>
  <sheetViews>
    <sheetView workbookViewId="0">
      <selection activeCell="C3" sqref="C3:I99"/>
    </sheetView>
  </sheetViews>
  <sheetFormatPr defaultRowHeight="15" x14ac:dyDescent="0.25"/>
  <cols>
    <col min="3" max="4" width="12" style="89" bestFit="1" customWidth="1"/>
    <col min="5" max="9" width="9.140625" style="89"/>
  </cols>
  <sheetData>
    <row r="1" spans="2:9" x14ac:dyDescent="0.25">
      <c r="B1" t="s">
        <v>28</v>
      </c>
    </row>
    <row r="2" spans="2:9" x14ac:dyDescent="0.25">
      <c r="B2" t="s">
        <v>29</v>
      </c>
      <c r="C2" s="89">
        <v>1</v>
      </c>
      <c r="D2" s="89">
        <v>2</v>
      </c>
      <c r="E2" s="89">
        <v>3</v>
      </c>
      <c r="F2" s="89">
        <v>4</v>
      </c>
      <c r="G2" s="89">
        <v>5</v>
      </c>
      <c r="H2" s="89">
        <v>6</v>
      </c>
      <c r="I2" s="89">
        <v>7</v>
      </c>
    </row>
    <row r="3" spans="2:9" x14ac:dyDescent="0.25">
      <c r="B3" s="88">
        <v>214</v>
      </c>
      <c r="C3" s="90">
        <v>2458.8000000000002</v>
      </c>
    </row>
    <row r="4" spans="2:9" x14ac:dyDescent="0.25">
      <c r="B4" s="88">
        <v>215</v>
      </c>
      <c r="C4" s="90">
        <v>2546.09</v>
      </c>
    </row>
    <row r="5" spans="2:9" x14ac:dyDescent="0.25">
      <c r="B5" s="88">
        <v>216</v>
      </c>
      <c r="C5" s="90">
        <v>2686.81</v>
      </c>
    </row>
    <row r="6" spans="2:9" x14ac:dyDescent="0.25">
      <c r="B6" s="88">
        <v>217</v>
      </c>
      <c r="C6" s="90">
        <v>2737.61</v>
      </c>
      <c r="D6" s="90">
        <v>2778.67</v>
      </c>
      <c r="E6" s="90">
        <v>2819.74</v>
      </c>
      <c r="F6" s="90">
        <v>2860.8</v>
      </c>
      <c r="G6" s="90">
        <v>2901.86</v>
      </c>
      <c r="H6" s="90">
        <v>2942.93</v>
      </c>
      <c r="I6" s="90">
        <v>2983.99</v>
      </c>
    </row>
    <row r="7" spans="2:9" x14ac:dyDescent="0.25">
      <c r="B7" s="88">
        <v>218</v>
      </c>
      <c r="C7" s="90">
        <v>2788.41</v>
      </c>
      <c r="D7" s="90">
        <v>2830.23</v>
      </c>
      <c r="E7" s="90">
        <v>2872.06</v>
      </c>
      <c r="F7" s="90">
        <v>2913.89</v>
      </c>
      <c r="G7" s="90">
        <v>2955.71</v>
      </c>
      <c r="H7" s="90">
        <v>2997.54</v>
      </c>
      <c r="I7" s="90">
        <v>3039.37</v>
      </c>
    </row>
    <row r="8" spans="2:9" x14ac:dyDescent="0.25">
      <c r="B8" s="88">
        <v>219</v>
      </c>
      <c r="C8" s="90">
        <v>2839.21</v>
      </c>
      <c r="D8" s="90">
        <v>2881.8</v>
      </c>
      <c r="E8" s="90">
        <v>2924.39</v>
      </c>
      <c r="F8" s="90">
        <v>2966.97</v>
      </c>
      <c r="G8" s="90">
        <v>3009.56</v>
      </c>
      <c r="H8" s="90">
        <v>3052.15</v>
      </c>
      <c r="I8" s="90">
        <v>3094.74</v>
      </c>
    </row>
    <row r="9" spans="2:9" x14ac:dyDescent="0.25">
      <c r="B9" s="88">
        <v>220</v>
      </c>
      <c r="C9" s="90">
        <v>2867.6</v>
      </c>
      <c r="D9" s="90">
        <v>2910.62</v>
      </c>
      <c r="E9" s="90">
        <v>2953.63</v>
      </c>
      <c r="F9" s="90">
        <v>2996.64</v>
      </c>
      <c r="G9" s="90">
        <v>3039.66</v>
      </c>
      <c r="H9" s="90">
        <v>3082.67</v>
      </c>
      <c r="I9" s="90">
        <v>3125.69</v>
      </c>
    </row>
    <row r="10" spans="2:9" x14ac:dyDescent="0.25">
      <c r="B10" s="88">
        <v>221</v>
      </c>
      <c r="C10" s="90">
        <v>2896.28</v>
      </c>
      <c r="D10" s="90">
        <v>2939.72</v>
      </c>
      <c r="E10" s="90">
        <v>2983.17</v>
      </c>
      <c r="F10" s="90">
        <v>3026.61</v>
      </c>
      <c r="G10" s="90">
        <v>3070.05</v>
      </c>
      <c r="H10" s="90">
        <v>3113.5</v>
      </c>
      <c r="I10" s="90">
        <v>3156.94</v>
      </c>
    </row>
    <row r="11" spans="2:9" x14ac:dyDescent="0.25">
      <c r="B11" s="88">
        <v>222</v>
      </c>
      <c r="C11" s="90">
        <v>2897.52</v>
      </c>
      <c r="D11" s="90">
        <v>2940.99</v>
      </c>
      <c r="E11" s="90">
        <v>2984.45</v>
      </c>
      <c r="F11" s="90">
        <v>3027.91</v>
      </c>
      <c r="G11" s="90">
        <v>3071.37</v>
      </c>
      <c r="H11" s="90">
        <v>3114.84</v>
      </c>
      <c r="I11" s="90">
        <v>3158.3</v>
      </c>
    </row>
    <row r="12" spans="2:9" x14ac:dyDescent="0.25">
      <c r="B12" s="88">
        <v>223</v>
      </c>
      <c r="C12" s="90">
        <v>2907.21</v>
      </c>
      <c r="D12" s="90">
        <v>2950.82</v>
      </c>
      <c r="E12" s="90">
        <v>2994.43</v>
      </c>
      <c r="F12" s="90">
        <v>3038.04</v>
      </c>
      <c r="G12" s="90">
        <v>3081.65</v>
      </c>
      <c r="H12" s="90">
        <v>3125.26</v>
      </c>
      <c r="I12" s="90">
        <v>3168.86</v>
      </c>
    </row>
    <row r="13" spans="2:9" x14ac:dyDescent="0.25">
      <c r="B13" s="88">
        <v>224</v>
      </c>
      <c r="C13" s="90">
        <v>2933.38</v>
      </c>
      <c r="D13" s="90">
        <v>2977.38</v>
      </c>
      <c r="E13" s="90">
        <v>3021.38</v>
      </c>
      <c r="F13" s="90">
        <v>3065.38</v>
      </c>
      <c r="G13" s="90">
        <v>3109.38</v>
      </c>
      <c r="H13" s="90">
        <v>3153.38</v>
      </c>
      <c r="I13" s="90">
        <v>3197.38</v>
      </c>
    </row>
    <row r="14" spans="2:9" x14ac:dyDescent="0.25">
      <c r="B14" s="88">
        <v>225</v>
      </c>
      <c r="C14" s="90">
        <v>2959.78</v>
      </c>
      <c r="D14" s="90">
        <v>3004.18</v>
      </c>
      <c r="E14" s="90">
        <v>3048.57</v>
      </c>
      <c r="F14" s="90">
        <v>3092.97</v>
      </c>
      <c r="G14" s="90">
        <v>3137.37</v>
      </c>
      <c r="H14" s="90">
        <v>3181.76</v>
      </c>
      <c r="I14" s="90">
        <v>3226.16</v>
      </c>
    </row>
    <row r="15" spans="2:9" x14ac:dyDescent="0.25">
      <c r="B15" s="88">
        <v>226</v>
      </c>
      <c r="C15" s="90">
        <v>2986.42</v>
      </c>
      <c r="D15" s="90">
        <v>3031.21</v>
      </c>
      <c r="E15" s="90">
        <v>3076.01</v>
      </c>
      <c r="F15" s="90">
        <v>3120.81</v>
      </c>
      <c r="G15" s="90">
        <v>3165.6</v>
      </c>
      <c r="H15" s="90">
        <v>3210.4</v>
      </c>
      <c r="I15" s="90">
        <v>3255.2</v>
      </c>
    </row>
    <row r="16" spans="2:9" x14ac:dyDescent="0.25">
      <c r="B16" s="88">
        <v>227</v>
      </c>
      <c r="C16" s="90">
        <v>3013.3</v>
      </c>
      <c r="D16" s="90">
        <v>3058.5</v>
      </c>
      <c r="E16" s="90">
        <v>3103.69</v>
      </c>
      <c r="F16" s="90">
        <v>3148.89</v>
      </c>
      <c r="G16" s="90">
        <v>3194.09</v>
      </c>
      <c r="H16" s="90">
        <v>3239.29</v>
      </c>
      <c r="I16" s="90">
        <v>3284.49</v>
      </c>
    </row>
    <row r="17" spans="2:9" x14ac:dyDescent="0.25">
      <c r="B17" s="88">
        <v>228</v>
      </c>
      <c r="C17" s="90">
        <v>3040.42</v>
      </c>
      <c r="D17" s="90">
        <v>3086.02</v>
      </c>
      <c r="E17" s="90">
        <v>3131.63</v>
      </c>
      <c r="F17" s="90">
        <v>3177.23</v>
      </c>
      <c r="G17" s="90">
        <v>3222.84</v>
      </c>
      <c r="H17" s="90">
        <v>3268.45</v>
      </c>
      <c r="I17" s="90">
        <v>3314.05</v>
      </c>
    </row>
    <row r="18" spans="2:9" x14ac:dyDescent="0.25">
      <c r="B18" s="88">
        <v>229</v>
      </c>
      <c r="C18" s="90">
        <v>3067.78</v>
      </c>
      <c r="D18" s="90">
        <v>3113.8</v>
      </c>
      <c r="E18" s="90">
        <v>3159.81</v>
      </c>
      <c r="F18" s="90">
        <v>3205.83</v>
      </c>
      <c r="G18" s="90">
        <v>3251.85</v>
      </c>
      <c r="H18" s="90">
        <v>3297.86</v>
      </c>
      <c r="I18" s="90">
        <v>3343.88</v>
      </c>
    </row>
    <row r="19" spans="2:9" x14ac:dyDescent="0.25">
      <c r="B19" s="88">
        <v>230</v>
      </c>
      <c r="C19" s="90">
        <v>3095.39</v>
      </c>
      <c r="D19" s="90">
        <v>3141.82</v>
      </c>
      <c r="E19" s="90">
        <v>3188.25</v>
      </c>
      <c r="F19" s="90">
        <v>3234.68</v>
      </c>
      <c r="G19" s="90">
        <v>3281.11</v>
      </c>
      <c r="H19" s="90">
        <v>3327.54</v>
      </c>
      <c r="I19" s="90">
        <v>3373.97</v>
      </c>
    </row>
    <row r="20" spans="2:9" ht="14.45" x14ac:dyDescent="0.3">
      <c r="B20" s="88">
        <v>231</v>
      </c>
      <c r="C20" s="90">
        <v>3123.25</v>
      </c>
      <c r="D20" s="90">
        <v>3170.1</v>
      </c>
      <c r="E20" s="90">
        <v>3216.95</v>
      </c>
      <c r="F20" s="90">
        <v>3263.79</v>
      </c>
      <c r="G20" s="90">
        <v>3310.64</v>
      </c>
      <c r="H20" s="90">
        <v>3357.49</v>
      </c>
      <c r="I20" s="90">
        <v>3404.34</v>
      </c>
    </row>
    <row r="21" spans="2:9" ht="14.45" x14ac:dyDescent="0.3">
      <c r="B21" s="88">
        <v>232</v>
      </c>
      <c r="C21" s="90">
        <v>3151.36</v>
      </c>
      <c r="D21" s="90">
        <v>3198.63</v>
      </c>
      <c r="E21" s="90">
        <v>3245.9</v>
      </c>
      <c r="F21" s="90">
        <v>3293.17</v>
      </c>
      <c r="G21" s="90">
        <v>3340.44</v>
      </c>
      <c r="H21" s="90">
        <v>3387.71</v>
      </c>
      <c r="I21" s="90">
        <v>3434.98</v>
      </c>
    </row>
    <row r="22" spans="2:9" ht="14.45" x14ac:dyDescent="0.3">
      <c r="B22" s="88">
        <v>233</v>
      </c>
      <c r="C22" s="90">
        <v>3179.72</v>
      </c>
      <c r="D22" s="90">
        <v>3227.42</v>
      </c>
      <c r="E22" s="90">
        <v>3275.11</v>
      </c>
      <c r="F22" s="90">
        <v>3322.81</v>
      </c>
      <c r="G22" s="90">
        <v>3370.5</v>
      </c>
      <c r="H22" s="90">
        <v>3418.2</v>
      </c>
      <c r="I22" s="90">
        <v>3465.89</v>
      </c>
    </row>
    <row r="23" spans="2:9" x14ac:dyDescent="0.25">
      <c r="B23" s="88">
        <v>234</v>
      </c>
      <c r="C23" s="90">
        <v>3208.34</v>
      </c>
      <c r="D23" s="90">
        <v>3256.46</v>
      </c>
      <c r="E23" s="90">
        <v>3304.59</v>
      </c>
      <c r="F23" s="90">
        <v>3352.71</v>
      </c>
      <c r="G23" s="90">
        <v>3400.84</v>
      </c>
      <c r="H23" s="90">
        <v>3448.96</v>
      </c>
      <c r="I23" s="90">
        <v>3497.09</v>
      </c>
    </row>
    <row r="24" spans="2:9" x14ac:dyDescent="0.25">
      <c r="B24" s="88">
        <v>235</v>
      </c>
      <c r="C24" s="90">
        <v>3237.21</v>
      </c>
      <c r="D24" s="90">
        <v>3285.77</v>
      </c>
      <c r="E24" s="90">
        <v>3334.33</v>
      </c>
      <c r="F24" s="90">
        <v>3382.89</v>
      </c>
      <c r="G24" s="90">
        <v>3431.44</v>
      </c>
      <c r="H24" s="90">
        <v>3480</v>
      </c>
      <c r="I24" s="90">
        <v>3528.56</v>
      </c>
    </row>
    <row r="25" spans="2:9" x14ac:dyDescent="0.25">
      <c r="B25" s="88">
        <v>236</v>
      </c>
      <c r="C25" s="90">
        <v>3266.35</v>
      </c>
      <c r="D25" s="90">
        <v>3315.34</v>
      </c>
      <c r="E25" s="90">
        <v>3364.34</v>
      </c>
      <c r="F25" s="90">
        <v>3413.33</v>
      </c>
      <c r="G25" s="90">
        <v>3462.33</v>
      </c>
      <c r="H25" s="90">
        <v>3511.32</v>
      </c>
      <c r="I25" s="90">
        <v>3560.32</v>
      </c>
    </row>
    <row r="26" spans="2:9" x14ac:dyDescent="0.25">
      <c r="B26" s="88">
        <v>237</v>
      </c>
      <c r="C26" s="90">
        <v>3295.74</v>
      </c>
      <c r="D26" s="90">
        <v>3345.18</v>
      </c>
      <c r="E26" s="90">
        <v>3394.62</v>
      </c>
      <c r="F26" s="90">
        <v>3444.05</v>
      </c>
      <c r="G26" s="90">
        <v>3493.49</v>
      </c>
      <c r="H26" s="90">
        <v>3542.92</v>
      </c>
      <c r="I26" s="90">
        <v>3592.36</v>
      </c>
    </row>
    <row r="27" spans="2:9" x14ac:dyDescent="0.25">
      <c r="B27" s="88">
        <v>238</v>
      </c>
      <c r="C27" s="90">
        <v>3325.41</v>
      </c>
      <c r="D27" s="90">
        <v>3375.29</v>
      </c>
      <c r="E27" s="90">
        <v>3425.17</v>
      </c>
      <c r="F27" s="90">
        <v>3475.05</v>
      </c>
      <c r="G27" s="90">
        <v>3524.93</v>
      </c>
      <c r="H27" s="90">
        <v>3574.81</v>
      </c>
      <c r="I27" s="90">
        <v>3624.69</v>
      </c>
    </row>
    <row r="28" spans="2:9" x14ac:dyDescent="0.25">
      <c r="B28" s="88">
        <v>239</v>
      </c>
      <c r="C28" s="90">
        <v>3355.33</v>
      </c>
      <c r="D28" s="90">
        <v>3405.66</v>
      </c>
      <c r="E28" s="90">
        <v>3455.99</v>
      </c>
      <c r="F28" s="90">
        <v>3506.32</v>
      </c>
      <c r="G28" s="90">
        <v>3556.65</v>
      </c>
      <c r="H28" s="90">
        <v>3606.98</v>
      </c>
      <c r="I28" s="90">
        <v>3657.31</v>
      </c>
    </row>
    <row r="29" spans="2:9" x14ac:dyDescent="0.25">
      <c r="B29" s="88">
        <v>240</v>
      </c>
      <c r="C29" s="90">
        <v>3385.53</v>
      </c>
      <c r="D29" s="90">
        <v>3436.32</v>
      </c>
      <c r="E29" s="90">
        <v>3487.1</v>
      </c>
      <c r="F29" s="90">
        <v>3537.88</v>
      </c>
      <c r="G29" s="90">
        <v>3588.66</v>
      </c>
      <c r="H29" s="90">
        <v>3639.45</v>
      </c>
      <c r="I29" s="90">
        <v>3690.23</v>
      </c>
    </row>
    <row r="30" spans="2:9" x14ac:dyDescent="0.25">
      <c r="B30" s="88">
        <v>241</v>
      </c>
      <c r="C30" s="90">
        <v>3416</v>
      </c>
      <c r="D30" s="90">
        <v>3467.24</v>
      </c>
      <c r="E30" s="90">
        <v>3518.48</v>
      </c>
      <c r="F30" s="90">
        <v>3569.72</v>
      </c>
      <c r="G30" s="90">
        <v>3620.96</v>
      </c>
      <c r="H30" s="90">
        <v>3672.2</v>
      </c>
      <c r="I30" s="90">
        <v>3723.44</v>
      </c>
    </row>
    <row r="31" spans="2:9" x14ac:dyDescent="0.25">
      <c r="B31" s="88">
        <v>242</v>
      </c>
      <c r="C31" s="90">
        <v>3446.75</v>
      </c>
      <c r="D31" s="90">
        <v>3498.45</v>
      </c>
      <c r="E31" s="90">
        <v>3550.15</v>
      </c>
      <c r="F31" s="90">
        <v>3601.85</v>
      </c>
      <c r="G31" s="90">
        <v>3653.55</v>
      </c>
      <c r="H31" s="90">
        <v>3705.25</v>
      </c>
      <c r="I31" s="90">
        <v>3756.95</v>
      </c>
    </row>
    <row r="32" spans="2:9" x14ac:dyDescent="0.25">
      <c r="B32" s="88">
        <v>243</v>
      </c>
      <c r="C32" s="90">
        <v>3477.77</v>
      </c>
      <c r="D32" s="90">
        <v>3529.93</v>
      </c>
      <c r="E32" s="90">
        <v>3582.1</v>
      </c>
      <c r="F32" s="90">
        <v>3634.27</v>
      </c>
      <c r="G32" s="90">
        <v>3686.43</v>
      </c>
      <c r="H32" s="90">
        <v>3738.6</v>
      </c>
      <c r="I32" s="90">
        <v>3790.77</v>
      </c>
    </row>
    <row r="33" spans="2:9" x14ac:dyDescent="0.25">
      <c r="B33" s="88">
        <v>244</v>
      </c>
      <c r="C33" s="90">
        <v>3509.07</v>
      </c>
      <c r="D33" s="90">
        <v>3561.7</v>
      </c>
      <c r="E33" s="90">
        <v>3614.34</v>
      </c>
      <c r="F33" s="90">
        <v>3666.97</v>
      </c>
      <c r="G33" s="90">
        <v>3719.61</v>
      </c>
      <c r="H33" s="90">
        <v>3772.25</v>
      </c>
      <c r="I33" s="90">
        <v>3824.88</v>
      </c>
    </row>
    <row r="34" spans="2:9" x14ac:dyDescent="0.25">
      <c r="B34" s="88">
        <v>245</v>
      </c>
      <c r="C34" s="90">
        <v>3540.65</v>
      </c>
      <c r="D34" s="90">
        <v>3593.76</v>
      </c>
      <c r="E34" s="90">
        <v>3646.87</v>
      </c>
      <c r="F34" s="90">
        <v>3699.98</v>
      </c>
      <c r="G34" s="90">
        <v>3753.09</v>
      </c>
      <c r="H34" s="90">
        <v>3806.2</v>
      </c>
      <c r="I34" s="90">
        <v>3859.31</v>
      </c>
    </row>
    <row r="35" spans="2:9" x14ac:dyDescent="0.25">
      <c r="B35" s="88">
        <v>246</v>
      </c>
      <c r="C35" s="90">
        <v>3572.51</v>
      </c>
      <c r="D35" s="90">
        <v>3626.1</v>
      </c>
      <c r="E35" s="90">
        <v>3679.69</v>
      </c>
      <c r="F35" s="90">
        <v>3733.28</v>
      </c>
      <c r="G35" s="90">
        <v>3786.86</v>
      </c>
      <c r="H35" s="90">
        <v>3840.45</v>
      </c>
      <c r="I35" s="90">
        <v>3894.04</v>
      </c>
    </row>
    <row r="36" spans="2:9" x14ac:dyDescent="0.25">
      <c r="B36" s="88">
        <v>247</v>
      </c>
      <c r="C36" s="90">
        <v>3604.67</v>
      </c>
      <c r="D36" s="90">
        <v>3658.74</v>
      </c>
      <c r="E36" s="90">
        <v>3712.81</v>
      </c>
      <c r="F36" s="90">
        <v>3766.88</v>
      </c>
      <c r="G36" s="90">
        <v>3820.95</v>
      </c>
      <c r="H36" s="90">
        <v>3875.02</v>
      </c>
      <c r="I36" s="90">
        <v>3929.09</v>
      </c>
    </row>
    <row r="37" spans="2:9" x14ac:dyDescent="0.25">
      <c r="B37" s="88">
        <v>248</v>
      </c>
      <c r="C37" s="90">
        <v>3637.11</v>
      </c>
      <c r="D37" s="90">
        <v>3691.67</v>
      </c>
      <c r="E37" s="90">
        <v>3746.22</v>
      </c>
      <c r="F37" s="90">
        <v>3800.78</v>
      </c>
      <c r="G37" s="90">
        <v>3855.34</v>
      </c>
      <c r="H37" s="90">
        <v>3909.89</v>
      </c>
      <c r="I37" s="90">
        <v>3964.45</v>
      </c>
    </row>
    <row r="38" spans="2:9" x14ac:dyDescent="0.25">
      <c r="B38" s="88">
        <v>249</v>
      </c>
      <c r="C38" s="90">
        <v>3669.84</v>
      </c>
      <c r="D38" s="90">
        <v>3724.89</v>
      </c>
      <c r="E38" s="90">
        <v>3779.94</v>
      </c>
      <c r="F38" s="90">
        <v>3834.99</v>
      </c>
      <c r="G38" s="90">
        <v>3890.03</v>
      </c>
      <c r="H38" s="90">
        <v>3945.08</v>
      </c>
      <c r="I38" s="90">
        <v>4000.13</v>
      </c>
    </row>
    <row r="39" spans="2:9" x14ac:dyDescent="0.25">
      <c r="B39" s="88">
        <v>250</v>
      </c>
      <c r="C39" s="90">
        <v>3702.87</v>
      </c>
      <c r="D39" s="90">
        <v>3758.41</v>
      </c>
      <c r="E39" s="90">
        <v>3813.96</v>
      </c>
      <c r="F39" s="90">
        <v>3869.5</v>
      </c>
      <c r="G39" s="90">
        <v>3925.04</v>
      </c>
      <c r="H39" s="90">
        <v>3980.59</v>
      </c>
      <c r="I39" s="90">
        <v>4036.13</v>
      </c>
    </row>
    <row r="40" spans="2:9" x14ac:dyDescent="0.25">
      <c r="B40" s="88">
        <v>251</v>
      </c>
      <c r="C40" s="90">
        <v>3736.2</v>
      </c>
      <c r="D40" s="90">
        <v>3792.24</v>
      </c>
      <c r="E40" s="90">
        <v>3848.28</v>
      </c>
      <c r="F40" s="90">
        <v>3904.33</v>
      </c>
      <c r="G40" s="90">
        <v>3960.37</v>
      </c>
      <c r="H40" s="90">
        <v>4016.41</v>
      </c>
      <c r="I40" s="90">
        <v>4072.45</v>
      </c>
    </row>
    <row r="41" spans="2:9" x14ac:dyDescent="0.25">
      <c r="B41" s="88">
        <v>252</v>
      </c>
      <c r="C41" s="90">
        <v>3769.82</v>
      </c>
      <c r="D41" s="90">
        <v>3826.37</v>
      </c>
      <c r="E41" s="90">
        <v>3882.92</v>
      </c>
      <c r="F41" s="90">
        <v>3939.46</v>
      </c>
      <c r="G41" s="90">
        <v>3996.01</v>
      </c>
      <c r="H41" s="90">
        <v>4052.56</v>
      </c>
      <c r="I41" s="90">
        <v>4109.1099999999997</v>
      </c>
    </row>
    <row r="42" spans="2:9" x14ac:dyDescent="0.25">
      <c r="B42" s="88">
        <v>253</v>
      </c>
      <c r="C42" s="90">
        <v>3811.29</v>
      </c>
      <c r="D42" s="90">
        <v>3868.46</v>
      </c>
      <c r="E42" s="90">
        <v>3925.63</v>
      </c>
      <c r="F42" s="90">
        <v>3982.8</v>
      </c>
      <c r="G42" s="90">
        <v>4039.97</v>
      </c>
      <c r="H42" s="90">
        <v>4097.1400000000003</v>
      </c>
      <c r="I42" s="90">
        <v>4154.3100000000004</v>
      </c>
    </row>
    <row r="43" spans="2:9" x14ac:dyDescent="0.25">
      <c r="B43" s="88">
        <v>254</v>
      </c>
      <c r="C43" s="90">
        <v>3853.22</v>
      </c>
      <c r="D43" s="90">
        <v>3911.01</v>
      </c>
      <c r="E43" s="90">
        <v>3968.81</v>
      </c>
      <c r="F43" s="90">
        <v>4026.61</v>
      </c>
      <c r="G43" s="90">
        <v>4084.41</v>
      </c>
      <c r="H43" s="90">
        <v>4142.21</v>
      </c>
      <c r="I43" s="90">
        <v>4200</v>
      </c>
    </row>
    <row r="44" spans="2:9" x14ac:dyDescent="0.25">
      <c r="B44" s="88">
        <v>255</v>
      </c>
      <c r="C44" s="90">
        <v>3895.6</v>
      </c>
      <c r="D44" s="90">
        <v>3954.03</v>
      </c>
      <c r="E44" s="90">
        <v>4012.47</v>
      </c>
      <c r="F44" s="90">
        <v>4070.9</v>
      </c>
      <c r="G44" s="90">
        <v>4129.34</v>
      </c>
      <c r="H44" s="90">
        <v>4187.7700000000004</v>
      </c>
      <c r="I44" s="90">
        <v>4246.2</v>
      </c>
    </row>
    <row r="45" spans="2:9" x14ac:dyDescent="0.25">
      <c r="B45" s="88">
        <v>256</v>
      </c>
      <c r="C45" s="90">
        <v>3938.45</v>
      </c>
      <c r="D45" s="90">
        <v>3997.53</v>
      </c>
      <c r="E45" s="90">
        <v>4056.61</v>
      </c>
      <c r="F45" s="90">
        <v>4115.68</v>
      </c>
      <c r="G45" s="90">
        <v>4174.76</v>
      </c>
      <c r="H45" s="90">
        <v>4233.84</v>
      </c>
      <c r="I45" s="90">
        <v>4292.91</v>
      </c>
    </row>
    <row r="46" spans="2:9" x14ac:dyDescent="0.25">
      <c r="B46" s="88">
        <v>257</v>
      </c>
      <c r="C46" s="90">
        <v>3981.78</v>
      </c>
      <c r="D46" s="90">
        <v>4041.5</v>
      </c>
      <c r="E46" s="90">
        <v>4101.2299999999996</v>
      </c>
      <c r="F46" s="90">
        <v>4160.96</v>
      </c>
      <c r="G46" s="90">
        <v>4220.68</v>
      </c>
      <c r="H46" s="90">
        <v>4280.41</v>
      </c>
      <c r="I46" s="90">
        <v>4340.13</v>
      </c>
    </row>
    <row r="47" spans="2:9" x14ac:dyDescent="0.25">
      <c r="B47" s="88">
        <v>258</v>
      </c>
      <c r="C47" s="90">
        <v>4025.57</v>
      </c>
      <c r="D47" s="90">
        <v>4085.96</v>
      </c>
      <c r="E47" s="90">
        <v>4146.34</v>
      </c>
      <c r="F47" s="90">
        <v>4206.7299999999996</v>
      </c>
      <c r="G47" s="90">
        <v>4267.1099999999997</v>
      </c>
      <c r="H47" s="90">
        <v>4327.49</v>
      </c>
      <c r="I47" s="90">
        <v>4387.88</v>
      </c>
    </row>
    <row r="48" spans="2:9" x14ac:dyDescent="0.25">
      <c r="B48" s="88">
        <v>259</v>
      </c>
      <c r="C48" s="90">
        <v>4069.86</v>
      </c>
      <c r="D48" s="90">
        <v>4130.8999999999996</v>
      </c>
      <c r="E48" s="90">
        <v>4191.95</v>
      </c>
      <c r="F48" s="90">
        <v>4253</v>
      </c>
      <c r="G48" s="90">
        <v>4314.05</v>
      </c>
      <c r="H48" s="90">
        <v>4375.1000000000004</v>
      </c>
      <c r="I48" s="90">
        <v>4436.1400000000003</v>
      </c>
    </row>
    <row r="49" spans="2:9" x14ac:dyDescent="0.25">
      <c r="B49" s="88">
        <v>260</v>
      </c>
      <c r="C49" s="90">
        <v>4114.62</v>
      </c>
      <c r="D49" s="90">
        <v>4176.34</v>
      </c>
      <c r="E49" s="90">
        <v>4238.0600000000004</v>
      </c>
      <c r="F49" s="90">
        <v>4299.78</v>
      </c>
      <c r="G49" s="90">
        <v>4361.5</v>
      </c>
      <c r="H49" s="90">
        <v>4423.22</v>
      </c>
      <c r="I49" s="90">
        <v>4484.9399999999996</v>
      </c>
    </row>
    <row r="50" spans="2:9" x14ac:dyDescent="0.25">
      <c r="B50" s="88">
        <v>261</v>
      </c>
      <c r="C50" s="90">
        <v>4159.8900000000003</v>
      </c>
      <c r="D50" s="90">
        <v>4222.28</v>
      </c>
      <c r="E50" s="90">
        <v>4284.68</v>
      </c>
      <c r="F50" s="90">
        <v>4347.08</v>
      </c>
      <c r="G50" s="90">
        <v>4409.4799999999996</v>
      </c>
      <c r="H50" s="90">
        <v>4471.88</v>
      </c>
      <c r="I50" s="90">
        <v>4534.2700000000004</v>
      </c>
    </row>
    <row r="51" spans="2:9" x14ac:dyDescent="0.25">
      <c r="B51" s="88">
        <v>262</v>
      </c>
      <c r="C51" s="90">
        <v>4205.6400000000003</v>
      </c>
      <c r="D51" s="90">
        <v>4268.7299999999996</v>
      </c>
      <c r="E51" s="90">
        <v>4331.8100000000004</v>
      </c>
      <c r="F51" s="90">
        <v>4394.8999999999996</v>
      </c>
      <c r="G51" s="90">
        <v>4457.9799999999996</v>
      </c>
      <c r="H51" s="90">
        <v>4521.07</v>
      </c>
      <c r="I51" s="90">
        <v>4584.1499999999996</v>
      </c>
    </row>
    <row r="52" spans="2:9" x14ac:dyDescent="0.25">
      <c r="B52" s="88">
        <v>263</v>
      </c>
      <c r="C52" s="90">
        <v>4251.91</v>
      </c>
      <c r="D52" s="90">
        <v>4315.68</v>
      </c>
      <c r="E52" s="90">
        <v>4379.46</v>
      </c>
      <c r="F52" s="90">
        <v>4443.24</v>
      </c>
      <c r="G52" s="90">
        <v>4507.0200000000004</v>
      </c>
      <c r="H52" s="90">
        <v>4570.8</v>
      </c>
      <c r="I52" s="90">
        <v>4634.58</v>
      </c>
    </row>
    <row r="53" spans="2:9" x14ac:dyDescent="0.25">
      <c r="B53" s="88">
        <v>264</v>
      </c>
      <c r="C53" s="90">
        <v>4298.68</v>
      </c>
      <c r="D53" s="90">
        <v>4363.16</v>
      </c>
      <c r="E53" s="90">
        <v>4427.6400000000003</v>
      </c>
      <c r="F53" s="90">
        <v>4492.12</v>
      </c>
      <c r="G53" s="90">
        <v>4556.6000000000004</v>
      </c>
      <c r="H53" s="90">
        <v>4621.08</v>
      </c>
      <c r="I53" s="90">
        <v>4685.5600000000004</v>
      </c>
    </row>
    <row r="54" spans="2:9" x14ac:dyDescent="0.25">
      <c r="B54" s="88">
        <v>265</v>
      </c>
      <c r="C54" s="90">
        <v>4358.8599999999997</v>
      </c>
      <c r="D54" s="90">
        <v>4424.24</v>
      </c>
      <c r="E54" s="90">
        <v>4489.62</v>
      </c>
      <c r="F54" s="90">
        <v>4555.01</v>
      </c>
      <c r="G54" s="90">
        <v>4620.3900000000003</v>
      </c>
      <c r="H54" s="90">
        <v>4685.7700000000004</v>
      </c>
      <c r="I54" s="90">
        <v>4751.16</v>
      </c>
    </row>
    <row r="55" spans="2:9" x14ac:dyDescent="0.25">
      <c r="B55" s="88">
        <v>266</v>
      </c>
      <c r="C55" s="90">
        <v>4419.88</v>
      </c>
      <c r="D55" s="90">
        <v>4486.18</v>
      </c>
      <c r="E55" s="90">
        <v>4552.4799999999996</v>
      </c>
      <c r="F55" s="90">
        <v>4618.78</v>
      </c>
      <c r="G55" s="90">
        <v>4685.08</v>
      </c>
      <c r="H55" s="90">
        <v>4751.37</v>
      </c>
      <c r="I55" s="90">
        <v>4817.67</v>
      </c>
    </row>
    <row r="56" spans="2:9" x14ac:dyDescent="0.25">
      <c r="B56" s="88">
        <v>267</v>
      </c>
      <c r="C56" s="90">
        <v>4481.76</v>
      </c>
      <c r="D56" s="90">
        <v>4548.99</v>
      </c>
      <c r="E56" s="90">
        <v>4616.21</v>
      </c>
      <c r="F56" s="90">
        <v>4683.4399999999996</v>
      </c>
      <c r="G56" s="90">
        <v>4750.67</v>
      </c>
      <c r="H56" s="90">
        <v>4817.8900000000003</v>
      </c>
      <c r="I56" s="90">
        <v>4885.12</v>
      </c>
    </row>
    <row r="57" spans="2:9" x14ac:dyDescent="0.25">
      <c r="B57" s="88">
        <v>268</v>
      </c>
      <c r="C57" s="90">
        <v>4544.51</v>
      </c>
      <c r="D57" s="90">
        <v>4612.67</v>
      </c>
      <c r="E57" s="90">
        <v>4680.84</v>
      </c>
      <c r="F57" s="90">
        <v>4749.01</v>
      </c>
      <c r="G57" s="90">
        <v>4817.18</v>
      </c>
      <c r="H57" s="90">
        <v>4885.34</v>
      </c>
      <c r="I57" s="90">
        <v>4953.51</v>
      </c>
    </row>
    <row r="58" spans="2:9" x14ac:dyDescent="0.25">
      <c r="B58" s="88">
        <v>269</v>
      </c>
      <c r="C58" s="90">
        <v>4608.13</v>
      </c>
      <c r="D58" s="90">
        <v>4677.25</v>
      </c>
      <c r="E58" s="90">
        <v>4746.37</v>
      </c>
      <c r="F58" s="90">
        <v>4815.49</v>
      </c>
      <c r="G58" s="90">
        <v>4884.62</v>
      </c>
      <c r="H58" s="90">
        <v>4953.74</v>
      </c>
      <c r="I58" s="90">
        <v>5022.8599999999997</v>
      </c>
    </row>
    <row r="59" spans="2:9" x14ac:dyDescent="0.25">
      <c r="B59" s="88">
        <v>270</v>
      </c>
      <c r="C59" s="90">
        <v>4672.6400000000003</v>
      </c>
      <c r="D59" s="90">
        <v>4742.7299999999996</v>
      </c>
      <c r="E59" s="90">
        <v>4812.82</v>
      </c>
      <c r="F59" s="90">
        <v>4882.91</v>
      </c>
      <c r="G59" s="90">
        <v>4953</v>
      </c>
      <c r="H59" s="90">
        <v>5023.09</v>
      </c>
      <c r="I59" s="90">
        <v>5093.18</v>
      </c>
    </row>
    <row r="60" spans="2:9" x14ac:dyDescent="0.25">
      <c r="B60" s="88">
        <v>271</v>
      </c>
      <c r="C60" s="90">
        <v>4738.0600000000004</v>
      </c>
      <c r="D60" s="90">
        <v>4809.13</v>
      </c>
      <c r="E60" s="90">
        <v>4880.2</v>
      </c>
      <c r="F60" s="90">
        <v>4951.2700000000004</v>
      </c>
      <c r="G60" s="90">
        <v>5022.34</v>
      </c>
      <c r="H60" s="90">
        <v>5093.41</v>
      </c>
      <c r="I60" s="90">
        <v>5164.4799999999996</v>
      </c>
    </row>
    <row r="61" spans="2:9" x14ac:dyDescent="0.25">
      <c r="B61" s="88">
        <v>272</v>
      </c>
      <c r="C61" s="90">
        <v>4804.3900000000003</v>
      </c>
      <c r="D61" s="90">
        <v>4876.46</v>
      </c>
      <c r="E61" s="90">
        <v>4948.5200000000004</v>
      </c>
      <c r="F61" s="90">
        <v>5020.59</v>
      </c>
      <c r="G61" s="90">
        <v>5092.66</v>
      </c>
      <c r="H61" s="90">
        <v>5164.72</v>
      </c>
      <c r="I61" s="90">
        <v>5236.79</v>
      </c>
    </row>
    <row r="62" spans="2:9" x14ac:dyDescent="0.25">
      <c r="B62" s="88">
        <v>273</v>
      </c>
      <c r="C62" s="90">
        <v>4871.6499999999996</v>
      </c>
      <c r="D62" s="90">
        <v>4944.7299999999996</v>
      </c>
      <c r="E62" s="90">
        <v>5017.8</v>
      </c>
      <c r="F62" s="90">
        <v>5090.88</v>
      </c>
      <c r="G62" s="90">
        <v>5163.95</v>
      </c>
      <c r="H62" s="90">
        <v>5237.03</v>
      </c>
      <c r="I62" s="90">
        <v>5310.1</v>
      </c>
    </row>
    <row r="63" spans="2:9" x14ac:dyDescent="0.25">
      <c r="B63" s="88">
        <v>274</v>
      </c>
      <c r="C63" s="90">
        <v>4939.8599999999997</v>
      </c>
      <c r="D63" s="90">
        <v>5013.95</v>
      </c>
      <c r="E63" s="90">
        <v>5088.05</v>
      </c>
      <c r="F63" s="90">
        <v>5162.1499999999996</v>
      </c>
      <c r="G63" s="90">
        <v>5236.25</v>
      </c>
      <c r="H63" s="90">
        <v>5310.35</v>
      </c>
      <c r="I63" s="90">
        <v>5384.44</v>
      </c>
    </row>
    <row r="64" spans="2:9" x14ac:dyDescent="0.25">
      <c r="B64" s="88">
        <v>275</v>
      </c>
      <c r="C64" s="90">
        <v>5009.01</v>
      </c>
      <c r="D64" s="90">
        <v>5084.1499999999996</v>
      </c>
      <c r="E64" s="90">
        <v>5159.29</v>
      </c>
      <c r="F64" s="90">
        <v>5234.42</v>
      </c>
      <c r="G64" s="90">
        <v>5309.56</v>
      </c>
      <c r="H64" s="90">
        <v>5384.69</v>
      </c>
      <c r="I64" s="90">
        <v>5459.83</v>
      </c>
    </row>
    <row r="65" spans="2:9" x14ac:dyDescent="0.25">
      <c r="B65" s="88">
        <v>276</v>
      </c>
      <c r="C65" s="90">
        <v>5079.1400000000003</v>
      </c>
      <c r="D65" s="90">
        <v>5155.33</v>
      </c>
      <c r="E65" s="90">
        <v>5231.5200000000004</v>
      </c>
      <c r="F65" s="90">
        <v>5307.7</v>
      </c>
      <c r="G65" s="90">
        <v>5383.89</v>
      </c>
      <c r="H65" s="90">
        <v>5460.08</v>
      </c>
      <c r="I65" s="90">
        <v>5536.26</v>
      </c>
    </row>
    <row r="66" spans="2:9" x14ac:dyDescent="0.25">
      <c r="B66" s="88">
        <v>277</v>
      </c>
      <c r="C66" s="90">
        <v>5150.25</v>
      </c>
      <c r="D66" s="90">
        <v>5227.5</v>
      </c>
      <c r="E66" s="90">
        <v>5304.76</v>
      </c>
      <c r="F66" s="90">
        <v>5382.01</v>
      </c>
      <c r="G66" s="90">
        <v>5459.26</v>
      </c>
      <c r="H66" s="90">
        <v>5536.52</v>
      </c>
      <c r="I66" s="90">
        <v>5613.77</v>
      </c>
    </row>
    <row r="67" spans="2:9" x14ac:dyDescent="0.25">
      <c r="B67" s="88">
        <v>278</v>
      </c>
      <c r="C67" s="90">
        <v>5222.3500000000004</v>
      </c>
      <c r="D67" s="90">
        <v>5300.69</v>
      </c>
      <c r="E67" s="90">
        <v>5379.02</v>
      </c>
      <c r="F67" s="90">
        <v>5457.36</v>
      </c>
      <c r="G67" s="90">
        <v>5535.69</v>
      </c>
      <c r="H67" s="90">
        <v>5614.03</v>
      </c>
      <c r="I67" s="90">
        <v>5692.36</v>
      </c>
    </row>
    <row r="68" spans="2:9" x14ac:dyDescent="0.25">
      <c r="B68" s="88">
        <v>279</v>
      </c>
      <c r="C68" s="90">
        <v>5295.47</v>
      </c>
      <c r="D68" s="90">
        <v>5374.9</v>
      </c>
      <c r="E68" s="90">
        <v>5454.33</v>
      </c>
      <c r="F68" s="90">
        <v>5533.76</v>
      </c>
      <c r="G68" s="90">
        <v>5613.19</v>
      </c>
      <c r="H68" s="90">
        <v>5692.63</v>
      </c>
      <c r="I68" s="90">
        <v>5772.06</v>
      </c>
    </row>
    <row r="69" spans="2:9" x14ac:dyDescent="0.25">
      <c r="B69" s="88">
        <v>280</v>
      </c>
      <c r="C69" s="90">
        <v>5369.6</v>
      </c>
      <c r="D69" s="90">
        <v>5450.15</v>
      </c>
      <c r="E69" s="90">
        <v>5530.69</v>
      </c>
      <c r="F69" s="90">
        <v>5611.23</v>
      </c>
      <c r="G69" s="90">
        <v>5691.78</v>
      </c>
      <c r="H69" s="90">
        <v>5772.32</v>
      </c>
      <c r="I69" s="90">
        <v>5852.87</v>
      </c>
    </row>
    <row r="70" spans="2:9" x14ac:dyDescent="0.25">
      <c r="B70" s="88">
        <v>281</v>
      </c>
      <c r="C70" s="90">
        <v>5444.78</v>
      </c>
      <c r="D70" s="90">
        <v>5526.45</v>
      </c>
      <c r="E70" s="90">
        <v>5608.12</v>
      </c>
      <c r="F70" s="90">
        <v>5689.79</v>
      </c>
      <c r="G70" s="90">
        <v>5771.46</v>
      </c>
      <c r="H70" s="90">
        <v>5853.13</v>
      </c>
      <c r="I70" s="90">
        <v>5934.81</v>
      </c>
    </row>
    <row r="71" spans="2:9" x14ac:dyDescent="0.25">
      <c r="B71" s="88">
        <v>282</v>
      </c>
      <c r="C71" s="90">
        <v>5521</v>
      </c>
      <c r="D71" s="90">
        <v>5603.82</v>
      </c>
      <c r="E71" s="90">
        <v>5686.63</v>
      </c>
      <c r="F71" s="90">
        <v>5769.45</v>
      </c>
      <c r="G71" s="90">
        <v>5852.26</v>
      </c>
      <c r="H71" s="90">
        <v>5935.08</v>
      </c>
      <c r="I71" s="90">
        <v>6017.89</v>
      </c>
    </row>
    <row r="72" spans="2:9" x14ac:dyDescent="0.25">
      <c r="B72" s="88">
        <v>283</v>
      </c>
      <c r="C72" s="90">
        <v>5598.3</v>
      </c>
      <c r="D72" s="90">
        <v>5682.27</v>
      </c>
      <c r="E72" s="90">
        <v>5766.25</v>
      </c>
      <c r="F72" s="90">
        <v>5850.22</v>
      </c>
      <c r="G72" s="90">
        <v>5934.2</v>
      </c>
      <c r="H72" s="90">
        <v>6018.17</v>
      </c>
      <c r="I72" s="90">
        <v>6102.14</v>
      </c>
    </row>
    <row r="73" spans="2:9" x14ac:dyDescent="0.25">
      <c r="B73" s="88">
        <v>284</v>
      </c>
      <c r="C73" s="90">
        <v>5676.67</v>
      </c>
      <c r="D73" s="90">
        <v>5761.82</v>
      </c>
      <c r="E73" s="90">
        <v>5846.97</v>
      </c>
      <c r="F73" s="90">
        <v>5932.12</v>
      </c>
      <c r="G73" s="90">
        <v>6017.27</v>
      </c>
      <c r="H73" s="90">
        <v>6102.42</v>
      </c>
      <c r="I73" s="90">
        <v>6187.57</v>
      </c>
    </row>
    <row r="74" spans="2:9" x14ac:dyDescent="0.25">
      <c r="B74" s="88">
        <v>285</v>
      </c>
      <c r="C74" s="90">
        <v>5756.15</v>
      </c>
      <c r="D74" s="90">
        <v>5842.49</v>
      </c>
      <c r="E74" s="90">
        <v>5928.83</v>
      </c>
      <c r="F74" s="90">
        <v>6015.17</v>
      </c>
      <c r="G74" s="90">
        <v>6101.52</v>
      </c>
      <c r="H74" s="90">
        <v>6187.86</v>
      </c>
      <c r="I74" s="90">
        <v>6274.2</v>
      </c>
    </row>
    <row r="75" spans="2:9" x14ac:dyDescent="0.25">
      <c r="B75" s="88">
        <v>286</v>
      </c>
      <c r="C75" s="90">
        <v>5836.73</v>
      </c>
      <c r="D75" s="90">
        <v>5924.28</v>
      </c>
      <c r="E75" s="90">
        <v>6011.84</v>
      </c>
      <c r="F75" s="90">
        <v>6099.39</v>
      </c>
      <c r="G75" s="90">
        <v>6186.94</v>
      </c>
      <c r="H75" s="90">
        <v>6274.49</v>
      </c>
      <c r="I75" s="90">
        <v>6362.04</v>
      </c>
    </row>
    <row r="76" spans="2:9" x14ac:dyDescent="0.25">
      <c r="B76" s="88">
        <v>287</v>
      </c>
      <c r="C76" s="90">
        <v>5918.45</v>
      </c>
      <c r="D76" s="90">
        <v>6007.22</v>
      </c>
      <c r="E76" s="90">
        <v>6096</v>
      </c>
      <c r="F76" s="90">
        <v>6184.78</v>
      </c>
      <c r="G76" s="90">
        <v>6273.55</v>
      </c>
      <c r="H76" s="90">
        <v>6362.33</v>
      </c>
      <c r="I76" s="90">
        <v>6451.11</v>
      </c>
    </row>
    <row r="77" spans="2:9" x14ac:dyDescent="0.25">
      <c r="B77" s="88">
        <v>288</v>
      </c>
      <c r="C77" s="90">
        <v>6001.31</v>
      </c>
      <c r="D77" s="90">
        <v>6091.33</v>
      </c>
      <c r="E77" s="90">
        <v>6181.34</v>
      </c>
      <c r="F77" s="90">
        <v>6271.36</v>
      </c>
      <c r="G77" s="90">
        <v>6361.38</v>
      </c>
      <c r="H77" s="90">
        <v>6451.4</v>
      </c>
      <c r="I77" s="90">
        <v>6541.42</v>
      </c>
    </row>
    <row r="78" spans="2:9" x14ac:dyDescent="0.25">
      <c r="B78" s="88">
        <v>289</v>
      </c>
      <c r="C78" s="90">
        <v>6085.32</v>
      </c>
      <c r="D78" s="90">
        <v>6176.6</v>
      </c>
      <c r="E78" s="90">
        <v>6267.88</v>
      </c>
      <c r="F78" s="90">
        <v>6359.16</v>
      </c>
      <c r="G78" s="90">
        <v>6450.44</v>
      </c>
      <c r="H78" s="90">
        <v>6541.72</v>
      </c>
      <c r="I78" s="90">
        <v>6633</v>
      </c>
    </row>
    <row r="79" spans="2:9" x14ac:dyDescent="0.25">
      <c r="B79" s="88">
        <v>290</v>
      </c>
      <c r="C79" s="90">
        <v>6173.56</v>
      </c>
      <c r="D79" s="90">
        <v>6266.16</v>
      </c>
      <c r="E79" s="90">
        <v>6358.77</v>
      </c>
      <c r="F79" s="90">
        <v>6451.37</v>
      </c>
      <c r="G79" s="90">
        <v>6543.97</v>
      </c>
      <c r="H79" s="90">
        <v>6636.58</v>
      </c>
      <c r="I79" s="90">
        <v>6729.18</v>
      </c>
    </row>
    <row r="80" spans="2:9" x14ac:dyDescent="0.25">
      <c r="B80" s="88">
        <v>291</v>
      </c>
      <c r="C80" s="90">
        <v>6263.08</v>
      </c>
      <c r="D80" s="90">
        <v>6357.02</v>
      </c>
      <c r="E80" s="90">
        <v>6450.97</v>
      </c>
      <c r="F80" s="90">
        <v>6544.92</v>
      </c>
      <c r="G80" s="90">
        <v>6638.86</v>
      </c>
      <c r="H80" s="90">
        <v>6732.81</v>
      </c>
      <c r="I80" s="90">
        <v>6826.75</v>
      </c>
    </row>
    <row r="81" spans="2:9" x14ac:dyDescent="0.25">
      <c r="B81" s="88">
        <v>292</v>
      </c>
      <c r="C81" s="90">
        <v>6353.89</v>
      </c>
      <c r="D81" s="90">
        <v>6449.2</v>
      </c>
      <c r="E81" s="90">
        <v>6544.51</v>
      </c>
      <c r="F81" s="90">
        <v>6639.82</v>
      </c>
      <c r="G81" s="90">
        <v>6735.13</v>
      </c>
      <c r="H81" s="90">
        <v>6830.43</v>
      </c>
      <c r="I81" s="90">
        <v>6925.74</v>
      </c>
    </row>
    <row r="82" spans="2:9" x14ac:dyDescent="0.25">
      <c r="B82" s="88">
        <v>293</v>
      </c>
      <c r="C82" s="90">
        <v>6446.02</v>
      </c>
      <c r="D82" s="90">
        <v>6542.71</v>
      </c>
      <c r="E82" s="90">
        <v>6639.4</v>
      </c>
      <c r="F82" s="90">
        <v>6736.09</v>
      </c>
      <c r="G82" s="90">
        <v>6832.79</v>
      </c>
      <c r="H82" s="90">
        <v>6929.48</v>
      </c>
      <c r="I82" s="90">
        <v>7026.17</v>
      </c>
    </row>
    <row r="83" spans="2:9" x14ac:dyDescent="0.25">
      <c r="B83" s="88">
        <v>294</v>
      </c>
      <c r="C83" s="90">
        <v>6539.49</v>
      </c>
      <c r="D83" s="90">
        <v>6637.58</v>
      </c>
      <c r="E83" s="90">
        <v>6735.68</v>
      </c>
      <c r="F83" s="90">
        <v>6833.77</v>
      </c>
      <c r="G83" s="90">
        <v>6931.86</v>
      </c>
      <c r="H83" s="90">
        <v>7029.95</v>
      </c>
      <c r="I83" s="90">
        <v>7128.05</v>
      </c>
    </row>
    <row r="84" spans="2:9" x14ac:dyDescent="0.25">
      <c r="B84" s="88">
        <v>295</v>
      </c>
      <c r="C84" s="90">
        <v>6634.31</v>
      </c>
      <c r="D84" s="90">
        <v>6733.83</v>
      </c>
      <c r="E84" s="90">
        <v>6833.34</v>
      </c>
      <c r="F84" s="90">
        <v>6932.86</v>
      </c>
      <c r="G84" s="90">
        <v>7032.37</v>
      </c>
      <c r="H84" s="90">
        <v>7131.89</v>
      </c>
      <c r="I84" s="90">
        <v>7231.4</v>
      </c>
    </row>
    <row r="85" spans="2:9" x14ac:dyDescent="0.25">
      <c r="B85" s="88">
        <v>296</v>
      </c>
      <c r="C85" s="90">
        <v>6730.51</v>
      </c>
      <c r="D85" s="90">
        <v>6831.47</v>
      </c>
      <c r="E85" s="90">
        <v>6932.43</v>
      </c>
      <c r="F85" s="90">
        <v>7033.38</v>
      </c>
      <c r="G85" s="90">
        <v>7134.34</v>
      </c>
      <c r="H85" s="90">
        <v>7235.3</v>
      </c>
      <c r="I85" s="90">
        <v>7336.26</v>
      </c>
    </row>
    <row r="86" spans="2:9" x14ac:dyDescent="0.25">
      <c r="B86" s="88">
        <v>297</v>
      </c>
      <c r="C86" s="90">
        <v>6828.1</v>
      </c>
      <c r="D86" s="90">
        <v>6930.53</v>
      </c>
      <c r="E86" s="90">
        <v>7032.95</v>
      </c>
      <c r="F86" s="90">
        <v>7135.37</v>
      </c>
      <c r="G86" s="90">
        <v>7237.79</v>
      </c>
      <c r="H86" s="90">
        <v>7340.21</v>
      </c>
      <c r="I86" s="90">
        <v>7442.63</v>
      </c>
    </row>
    <row r="87" spans="2:9" x14ac:dyDescent="0.25">
      <c r="B87" s="88">
        <v>298</v>
      </c>
      <c r="C87" s="90">
        <v>6927.11</v>
      </c>
      <c r="D87" s="90">
        <v>7031.02</v>
      </c>
      <c r="E87" s="90">
        <v>7134.92</v>
      </c>
      <c r="F87" s="90">
        <v>7238.83</v>
      </c>
      <c r="G87" s="90">
        <v>7342.74</v>
      </c>
      <c r="H87" s="90">
        <v>7446.64</v>
      </c>
      <c r="I87" s="90">
        <v>7550.55</v>
      </c>
    </row>
    <row r="88" spans="2:9" x14ac:dyDescent="0.25">
      <c r="B88" s="88">
        <v>299</v>
      </c>
      <c r="C88" s="90">
        <v>7027.55</v>
      </c>
      <c r="D88" s="90">
        <v>7132.97</v>
      </c>
      <c r="E88" s="90">
        <v>7238.38</v>
      </c>
      <c r="F88" s="90">
        <v>7343.79</v>
      </c>
      <c r="G88" s="90">
        <v>7449.21</v>
      </c>
      <c r="H88" s="90">
        <v>7554.62</v>
      </c>
      <c r="I88" s="90">
        <v>7660.03</v>
      </c>
    </row>
    <row r="89" spans="2:9" x14ac:dyDescent="0.25">
      <c r="B89" s="88">
        <v>300</v>
      </c>
      <c r="C89" s="90">
        <v>7129.45</v>
      </c>
      <c r="D89" s="90">
        <v>7236.4</v>
      </c>
      <c r="E89" s="90">
        <v>7343.34</v>
      </c>
      <c r="F89" s="90">
        <v>7450.28</v>
      </c>
      <c r="G89" s="90">
        <v>7557.22</v>
      </c>
      <c r="H89" s="90">
        <v>7664.16</v>
      </c>
      <c r="I89" s="90">
        <v>7771.1</v>
      </c>
    </row>
    <row r="90" spans="2:9" x14ac:dyDescent="0.25">
      <c r="B90" s="88">
        <v>301</v>
      </c>
      <c r="C90" s="90">
        <v>7232.83</v>
      </c>
      <c r="D90" s="90">
        <v>7341.32</v>
      </c>
      <c r="E90" s="90">
        <v>7449.82</v>
      </c>
      <c r="F90" s="90">
        <v>7558.31</v>
      </c>
      <c r="G90" s="90">
        <v>7666.8</v>
      </c>
      <c r="H90" s="90">
        <v>7775.29</v>
      </c>
      <c r="I90" s="90">
        <v>7883.79</v>
      </c>
    </row>
    <row r="91" spans="2:9" x14ac:dyDescent="0.25">
      <c r="B91" s="88">
        <v>302</v>
      </c>
      <c r="C91" s="90">
        <v>7337.71</v>
      </c>
      <c r="D91" s="90">
        <v>7447.77</v>
      </c>
      <c r="E91" s="90">
        <v>7557.84</v>
      </c>
      <c r="F91" s="90">
        <v>7667.9</v>
      </c>
      <c r="G91" s="90">
        <v>7777.97</v>
      </c>
      <c r="H91" s="90">
        <v>7888.03</v>
      </c>
      <c r="I91" s="90">
        <v>7998.1</v>
      </c>
    </row>
    <row r="92" spans="2:9" x14ac:dyDescent="0.25">
      <c r="B92" s="88">
        <v>303</v>
      </c>
      <c r="C92" s="90">
        <v>7444.1</v>
      </c>
      <c r="D92" s="90">
        <v>7555.77</v>
      </c>
      <c r="E92" s="90">
        <v>7667.43</v>
      </c>
      <c r="F92" s="90">
        <v>7779.09</v>
      </c>
      <c r="G92" s="90">
        <v>7890.75</v>
      </c>
      <c r="H92" s="90">
        <v>8002.41</v>
      </c>
      <c r="I92" s="90">
        <v>8114.07</v>
      </c>
    </row>
    <row r="93" spans="2:9" x14ac:dyDescent="0.25">
      <c r="B93" s="88">
        <v>304</v>
      </c>
      <c r="C93" s="90">
        <v>7552.04</v>
      </c>
      <c r="D93" s="90">
        <v>7665.32</v>
      </c>
      <c r="E93" s="90">
        <v>7778.6</v>
      </c>
      <c r="F93" s="90">
        <v>7891.89</v>
      </c>
      <c r="G93" s="90">
        <v>8005.17</v>
      </c>
      <c r="H93" s="90">
        <v>8118.45</v>
      </c>
      <c r="I93" s="90">
        <v>8231.73</v>
      </c>
    </row>
    <row r="94" spans="2:9" x14ac:dyDescent="0.25">
      <c r="B94" s="88">
        <v>305</v>
      </c>
      <c r="C94" s="90">
        <v>7661.55</v>
      </c>
      <c r="D94" s="90">
        <v>7776.47</v>
      </c>
      <c r="E94" s="90">
        <v>7891.39</v>
      </c>
      <c r="F94" s="90">
        <v>8006.32</v>
      </c>
      <c r="G94" s="90">
        <v>8121.24</v>
      </c>
      <c r="H94" s="90">
        <v>8236.16</v>
      </c>
      <c r="I94" s="90">
        <v>8351.09</v>
      </c>
    </row>
    <row r="95" spans="2:9" x14ac:dyDescent="0.25">
      <c r="B95" s="88">
        <v>306</v>
      </c>
      <c r="C95" s="90">
        <v>7772.64</v>
      </c>
      <c r="D95" s="90">
        <v>7889.23</v>
      </c>
      <c r="E95" s="90">
        <v>8005.82</v>
      </c>
      <c r="F95" s="90">
        <v>8122.41</v>
      </c>
      <c r="G95" s="90">
        <v>8239</v>
      </c>
      <c r="H95" s="90">
        <v>8355.59</v>
      </c>
      <c r="I95" s="90">
        <v>8472.18</v>
      </c>
    </row>
    <row r="96" spans="2:9" x14ac:dyDescent="0.25">
      <c r="B96" s="88">
        <v>307</v>
      </c>
      <c r="C96" s="90">
        <v>7885.34</v>
      </c>
      <c r="D96" s="90">
        <v>8003.62</v>
      </c>
      <c r="E96" s="90">
        <v>8121.9</v>
      </c>
      <c r="F96" s="90">
        <v>8240.18</v>
      </c>
      <c r="G96" s="90">
        <v>8358.4599999999991</v>
      </c>
      <c r="H96" s="90">
        <v>8476.74</v>
      </c>
      <c r="I96" s="90">
        <v>8595.02</v>
      </c>
    </row>
    <row r="97" spans="2:9" x14ac:dyDescent="0.25">
      <c r="B97" s="88">
        <v>308</v>
      </c>
      <c r="C97" s="90">
        <v>7999.68</v>
      </c>
      <c r="D97" s="90">
        <v>8119.68</v>
      </c>
      <c r="E97" s="90">
        <v>8239.67</v>
      </c>
      <c r="F97" s="90">
        <v>8359.67</v>
      </c>
      <c r="G97" s="90">
        <v>8479.66</v>
      </c>
      <c r="H97" s="90">
        <v>8599.66</v>
      </c>
      <c r="I97" s="90">
        <v>8719.65</v>
      </c>
    </row>
    <row r="98" spans="2:9" x14ac:dyDescent="0.25">
      <c r="B98" s="88">
        <v>309</v>
      </c>
      <c r="C98" s="90">
        <v>8115.68</v>
      </c>
      <c r="D98" s="90">
        <v>8237.41</v>
      </c>
      <c r="E98" s="90">
        <v>8359.15</v>
      </c>
      <c r="F98" s="90">
        <v>8480.8799999999992</v>
      </c>
      <c r="G98" s="90">
        <v>8602.6200000000008</v>
      </c>
      <c r="H98" s="90">
        <v>8724.35</v>
      </c>
      <c r="I98" s="90">
        <v>8846.09</v>
      </c>
    </row>
    <row r="99" spans="2:9" x14ac:dyDescent="0.25">
      <c r="B99" s="88">
        <v>310</v>
      </c>
      <c r="C99" s="90">
        <v>8233.35</v>
      </c>
      <c r="D99" s="90">
        <v>8356.85</v>
      </c>
      <c r="E99" s="90">
        <v>8480.35</v>
      </c>
      <c r="F99" s="90">
        <v>8603.85</v>
      </c>
      <c r="G99" s="90">
        <v>8727.35</v>
      </c>
      <c r="H99" s="90">
        <v>8850.86</v>
      </c>
      <c r="I99" s="90">
        <v>8974.36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CB10DFBBC0EC43A67A7A8CDBDD75C2" ma:contentTypeVersion="6" ma:contentTypeDescription="Create a new document." ma:contentTypeScope="" ma:versionID="54abf0dc2f923f11203f486f57b7e818">
  <xsd:schema xmlns:xsd="http://www.w3.org/2001/XMLSchema" xmlns:xs="http://www.w3.org/2001/XMLSchema" xmlns:p="http://schemas.microsoft.com/office/2006/metadata/properties" xmlns:ns2="c7e393e1-f089-445a-99cd-0e2bd8b54f4f" targetNamespace="http://schemas.microsoft.com/office/2006/metadata/properties" ma:root="true" ma:fieldsID="e24ca95d2035b9e03b42887f32166ed3" ns2:_="">
    <xsd:import namespace="c7e393e1-f089-445a-99cd-0e2bd8b54f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e393e1-f089-445a-99cd-0e2bd8b54f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E9C584-0090-464B-9028-BD190F961D0C}"/>
</file>

<file path=customXml/itemProps2.xml><?xml version="1.0" encoding="utf-8"?>
<ds:datastoreItem xmlns:ds="http://schemas.openxmlformats.org/officeDocument/2006/customXml" ds:itemID="{FBCB437E-C6A9-485C-A1F9-91466EF7BE68}"/>
</file>

<file path=customXml/itemProps3.xml><?xml version="1.0" encoding="utf-8"?>
<ds:datastoreItem xmlns:ds="http://schemas.openxmlformats.org/officeDocument/2006/customXml" ds:itemID="{0344114F-C03D-414B-AAE3-0B4A9F74F0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Vinnublöð</vt:lpstr>
      </vt:variant>
      <vt:variant>
        <vt:i4>4</vt:i4>
      </vt:variant>
    </vt:vector>
  </HeadingPairs>
  <TitlesOfParts>
    <vt:vector size="4" baseType="lpstr">
      <vt:lpstr>NIðurstaða</vt:lpstr>
      <vt:lpstr>Reiknigar</vt:lpstr>
      <vt:lpstr>Yfirvinna</vt:lpstr>
      <vt:lpstr>Launtafla f. yfirvinnu</vt:lpstr>
    </vt:vector>
  </TitlesOfParts>
  <Company>UTM - Reykjavík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Bjarni Þórðarson</cp:lastModifiedBy>
  <dcterms:created xsi:type="dcterms:W3CDTF">2017-10-02T11:18:47Z</dcterms:created>
  <dcterms:modified xsi:type="dcterms:W3CDTF">2019-10-01T09:58:57Z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0x0101001ECB10DFBBC0EC43A67A7A8CDBDD75C2</vt:lpwstr>
  </property>
</Properties>
</file>